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570" windowHeight="12510"/>
  </bookViews>
  <sheets>
    <sheet name="CF FB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4" i="1" l="1"/>
  <c r="C34" i="1"/>
  <c r="B34" i="1"/>
  <c r="D11" i="1"/>
  <c r="C11" i="1"/>
  <c r="B11" i="1"/>
  <c r="D10" i="1"/>
  <c r="C10" i="1"/>
  <c r="B10" i="1"/>
  <c r="C7" i="1"/>
</calcChain>
</file>

<file path=xl/sharedStrings.xml><?xml version="1.0" encoding="utf-8"?>
<sst xmlns="http://schemas.openxmlformats.org/spreadsheetml/2006/main" count="33" uniqueCount="33">
  <si>
    <t>CASH FLOW - Fond budoucnosti (mil. Kč)</t>
  </si>
  <si>
    <t>PS fondu budoucnosti</t>
  </si>
  <si>
    <t>předpokládaná tvorba fondu z přebytku hospodaření</t>
  </si>
  <si>
    <t>splátka úvěru 1,3 mld.</t>
  </si>
  <si>
    <t>sankce viz mat. ZKK 16.4. 2015 usn. ZKK 82/04/15 a informace ing. Červinky ze dne 20.8.15</t>
  </si>
  <si>
    <t xml:space="preserve">Dostavba a rekonstrukce nemocnice Cheb - I. a II. etapa </t>
  </si>
  <si>
    <t>korekce 308 mil. na 8 let - návratná fin. výpomoc MFČR</t>
  </si>
  <si>
    <t>příjmy projekty - plán</t>
  </si>
  <si>
    <t>výdaje projekty - plán - z toho:</t>
  </si>
  <si>
    <t>EÚS - Clara 3: Rozvoj společné partnerské spolupráce veřejné správy v Česko-saském regionu</t>
  </si>
  <si>
    <t>EÚS - Clara 3: Rozvoj společné partnerské spolupráce veřejné správy v Česko-bavorském regionu</t>
  </si>
  <si>
    <t>Cyklostezka Ohře V</t>
  </si>
  <si>
    <t>Smart Akcelerátor (1.kolo)</t>
  </si>
  <si>
    <t>Technická pomoc pro program EÚS 2014-2020 ČR - Sasko</t>
  </si>
  <si>
    <t>Technická pomoc pro program EÚS 2014-2020 ČR - Bavorsko</t>
  </si>
  <si>
    <t>Rozvoj dopravní infrastruktury silnic II. a III. tř. v KK, II. etapa</t>
  </si>
  <si>
    <t>Vytvoření kapacitního silničního spojení KV - Schwarzenberg;Aš - Adorf, Bad Elster; Lipová-Neualnreuth II. a III. etapa</t>
  </si>
  <si>
    <t>Rekonstrukce objektu DPS "SKALKA" Cheb, 1. etapa</t>
  </si>
  <si>
    <t>Rekonstrukce objektu DPS "SKALKA" Cheb, II. a III. etapa</t>
  </si>
  <si>
    <t>Rekonstrukce bytů pro poskytování sociálních služeb v Aši</t>
  </si>
  <si>
    <t>Rekonstrukce objektu pro poskytování sociálních služeb v Aši, Neumanově ulici</t>
  </si>
  <si>
    <t>Výstavba objektů pro poskytování sociálních služeb v Aši</t>
  </si>
  <si>
    <t>Výstavba objektů pro poskytování sociálních služeb v Hazlově</t>
  </si>
  <si>
    <t>Výstavba objektů pro poskytování sociálních služeb ve Skalné</t>
  </si>
  <si>
    <t>Podpora vybraných služeb sociální prevence</t>
  </si>
  <si>
    <t>Podpora procesu střednědobého plánování rozvoje sociální služeb v KK</t>
  </si>
  <si>
    <t>Oprava a zpřístupnění chebského statku v Milíkově</t>
  </si>
  <si>
    <t>Krajský akční plán rozvoje vzdělávání Karlovarského kraje</t>
  </si>
  <si>
    <t>Podpora činnosti Regionální stálé konference KK 2015 - 2017 (KARP)</t>
  </si>
  <si>
    <t>Mezinárodní projekt iMAP- Zlepšení managementu archeologických parků</t>
  </si>
  <si>
    <t>Nestůj a pojď II.</t>
  </si>
  <si>
    <t>KS fondu budoucnosti</t>
  </si>
  <si>
    <t>Komentář: Aktualizace k 21.3.16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</si>
</sst>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_ ;[Red]\-#,##0.0\ "/>
    <numFmt numFmtId="166" formatCode="0.00_ ;[Red]\-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Border="1"/>
    <xf numFmtId="164" fontId="3" fillId="0" borderId="5" xfId="0" applyNumberFormat="1" applyFont="1" applyBorder="1"/>
    <xf numFmtId="3" fontId="4" fillId="0" borderId="6" xfId="0" applyNumberFormat="1" applyFont="1" applyBorder="1"/>
    <xf numFmtId="0" fontId="0" fillId="0" borderId="0" xfId="0" applyBorder="1"/>
    <xf numFmtId="0" fontId="0" fillId="0" borderId="4" xfId="0" applyBorder="1"/>
    <xf numFmtId="164" fontId="0" fillId="0" borderId="5" xfId="0" applyNumberFormat="1" applyBorder="1"/>
    <xf numFmtId="0" fontId="0" fillId="0" borderId="5" xfId="0" applyBorder="1"/>
    <xf numFmtId="3" fontId="0" fillId="0" borderId="6" xfId="0" applyNumberFormat="1" applyBorder="1"/>
    <xf numFmtId="164" fontId="0" fillId="0" borderId="5" xfId="0" applyNumberFormat="1" applyFill="1" applyBorder="1"/>
    <xf numFmtId="165" fontId="0" fillId="0" borderId="5" xfId="0" applyNumberFormat="1" applyBorder="1"/>
    <xf numFmtId="165" fontId="0" fillId="0" borderId="6" xfId="0" applyNumberFormat="1" applyBorder="1"/>
    <xf numFmtId="0" fontId="0" fillId="2" borderId="4" xfId="0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3" borderId="4" xfId="0" applyFill="1" applyBorder="1"/>
    <xf numFmtId="164" fontId="0" fillId="3" borderId="5" xfId="0" applyNumberFormat="1" applyFill="1" applyBorder="1"/>
    <xf numFmtId="164" fontId="0" fillId="3" borderId="6" xfId="0" applyNumberFormat="1" applyFill="1" applyBorder="1"/>
    <xf numFmtId="0" fontId="5" fillId="3" borderId="4" xfId="0" applyFont="1" applyFill="1" applyBorder="1" applyAlignment="1">
      <alignment wrapText="1"/>
    </xf>
    <xf numFmtId="164" fontId="5" fillId="3" borderId="5" xfId="0" applyNumberFormat="1" applyFont="1" applyFill="1" applyBorder="1"/>
    <xf numFmtId="166" fontId="5" fillId="3" borderId="5" xfId="0" applyNumberFormat="1" applyFont="1" applyFill="1" applyBorder="1" applyAlignment="1">
      <alignment horizontal="right"/>
    </xf>
    <xf numFmtId="166" fontId="5" fillId="3" borderId="6" xfId="0" applyNumberFormat="1" applyFont="1" applyFill="1" applyBorder="1" applyAlignment="1">
      <alignment horizontal="right"/>
    </xf>
    <xf numFmtId="0" fontId="5" fillId="3" borderId="4" xfId="0" applyFont="1" applyFill="1" applyBorder="1"/>
    <xf numFmtId="164" fontId="0" fillId="0" borderId="0" xfId="0" applyNumberFormat="1" applyBorder="1"/>
    <xf numFmtId="0" fontId="6" fillId="3" borderId="4" xfId="0" applyFont="1" applyFill="1" applyBorder="1" applyAlignment="1">
      <alignment wrapText="1"/>
    </xf>
    <xf numFmtId="166" fontId="6" fillId="3" borderId="5" xfId="0" applyNumberFormat="1" applyFont="1" applyFill="1" applyBorder="1" applyAlignment="1">
      <alignment horizontal="right"/>
    </xf>
    <xf numFmtId="166" fontId="0" fillId="0" borderId="0" xfId="0" applyNumberFormat="1" applyBorder="1"/>
    <xf numFmtId="0" fontId="6" fillId="3" borderId="7" xfId="0" applyFont="1" applyFill="1" applyBorder="1" applyAlignment="1">
      <alignment wrapText="1"/>
    </xf>
    <xf numFmtId="164" fontId="5" fillId="3" borderId="8" xfId="0" applyNumberFormat="1" applyFont="1" applyFill="1" applyBorder="1"/>
    <xf numFmtId="166" fontId="6" fillId="3" borderId="8" xfId="0" applyNumberFormat="1" applyFont="1" applyFill="1" applyBorder="1" applyAlignment="1">
      <alignment horizontal="right"/>
    </xf>
    <xf numFmtId="0" fontId="0" fillId="0" borderId="8" xfId="0" applyBorder="1"/>
    <xf numFmtId="3" fontId="0" fillId="0" borderId="9" xfId="0" applyNumberFormat="1" applyBorder="1"/>
    <xf numFmtId="0" fontId="3" fillId="4" borderId="10" xfId="0" applyFont="1" applyFill="1" applyBorder="1"/>
    <xf numFmtId="164" fontId="3" fillId="4" borderId="11" xfId="0" applyNumberFormat="1" applyFont="1" applyFill="1" applyBorder="1"/>
    <xf numFmtId="164" fontId="3" fillId="4" borderId="12" xfId="0" applyNumberFormat="1" applyFont="1" applyFill="1" applyBorder="1"/>
    <xf numFmtId="164" fontId="0" fillId="0" borderId="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8658</xdr:colOff>
      <xdr:row>36</xdr:row>
      <xdr:rowOff>86591</xdr:rowOff>
    </xdr:from>
    <xdr:to>
      <xdr:col>7</xdr:col>
      <xdr:colOff>181840</xdr:colOff>
      <xdr:row>43</xdr:row>
      <xdr:rowOff>138545</xdr:rowOff>
    </xdr:to>
    <xdr:sp macro="" textlink="">
      <xdr:nvSpPr>
        <xdr:cNvPr id="2" name="TextovéPole 1"/>
        <xdr:cNvSpPr txBox="1"/>
      </xdr:nvSpPr>
      <xdr:spPr>
        <a:xfrm>
          <a:off x="8658" y="7116041"/>
          <a:ext cx="7240732" cy="1385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je zachycen plán příjmů a výdajů fondu budoucnocti (dále jen "FB") a předpokládaný vývoj jeho stavu v následujících letech.  Jsou zde zohledněny veškeré dostupné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informace o příjmech a výdajích projektů končícího druhého programovacího období a také již financování schválených projektů pro třetí programovací období.  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Dále jsou v tabulce zachyceny výdaje na předpokládané sankce, splátky úvěru a návratné finanční výpomoci, která byla poskytnuta Ministerstvem financí ČR. 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Financování rekonstrukce nemocnice Cheb má být  v roce 2017 zajištěno z prostředků FB . Pro rok 2016 je 132 mil. alokováno ve výdajích běžného rozpočtu, nebylo tedy potřeba zapojovat FB.</a:t>
          </a:r>
          <a:endParaRPr lang="cs-CZ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veta.hryszova/Desktop/P&#345;ehled%20projekt&#367;%20KK%20s%20dopadem%20do%20FB_pro%20FV_aktualiz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F FB"/>
      <sheetName val="projekty AP"/>
      <sheetName val="očekávané sankce"/>
      <sheetName val="výdaje souhrn"/>
      <sheetName val="příjmy souhrn"/>
      <sheetName val="příjmy k  březen 2014"/>
      <sheetName val="souhrn"/>
      <sheetName val="vyřazen_neuspěl"/>
      <sheetName val="neuznatelné"/>
    </sheetNames>
    <sheetDataSet>
      <sheetData sheetId="0"/>
      <sheetData sheetId="1"/>
      <sheetData sheetId="2">
        <row r="230">
          <cell r="H230">
            <v>223.00800000000004</v>
          </cell>
          <cell r="J230">
            <v>427.68999999999994</v>
          </cell>
          <cell r="Q230">
            <v>0</v>
          </cell>
          <cell r="S230">
            <v>67.441000000000003</v>
          </cell>
        </row>
      </sheetData>
      <sheetData sheetId="3">
        <row r="30">
          <cell r="D30">
            <v>292409142.13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J37" sqref="J37"/>
    </sheetView>
  </sheetViews>
  <sheetFormatPr defaultRowHeight="15" x14ac:dyDescent="0.25"/>
  <cols>
    <col min="1" max="1" width="78.5703125" customWidth="1"/>
    <col min="2" max="3" width="8.28515625" hidden="1" customWidth="1"/>
    <col min="4" max="4" width="9.5703125" hidden="1" customWidth="1"/>
    <col min="6" max="9" width="9.140625" customWidth="1"/>
    <col min="15" max="15" width="16.28515625" customWidth="1"/>
  </cols>
  <sheetData>
    <row r="1" spans="1:22" x14ac:dyDescent="0.25">
      <c r="H1" s="1"/>
      <c r="I1" s="1"/>
    </row>
    <row r="2" spans="1:22" ht="19.5" thickBot="1" x14ac:dyDescent="0.35">
      <c r="A2" s="2" t="s">
        <v>0</v>
      </c>
      <c r="B2" s="2"/>
      <c r="G2" s="1"/>
      <c r="H2" s="1"/>
    </row>
    <row r="3" spans="1:22" x14ac:dyDescent="0.25">
      <c r="A3" s="3"/>
      <c r="B3" s="4">
        <v>2013</v>
      </c>
      <c r="C3" s="4">
        <v>2014</v>
      </c>
      <c r="D3" s="4">
        <v>2015</v>
      </c>
      <c r="E3" s="4">
        <v>2016</v>
      </c>
      <c r="F3" s="4">
        <v>2017</v>
      </c>
      <c r="G3" s="5">
        <v>2018</v>
      </c>
      <c r="H3" s="5">
        <v>2019</v>
      </c>
      <c r="I3" s="6">
        <v>2020</v>
      </c>
      <c r="J3" s="7"/>
    </row>
    <row r="4" spans="1:22" x14ac:dyDescent="0.25">
      <c r="A4" s="8" t="s">
        <v>1</v>
      </c>
      <c r="B4" s="9">
        <v>580</v>
      </c>
      <c r="C4" s="9">
        <v>633</v>
      </c>
      <c r="D4" s="9">
        <v>532</v>
      </c>
      <c r="E4" s="9">
        <v>247</v>
      </c>
      <c r="F4" s="9">
        <v>438.81200000000007</v>
      </c>
      <c r="G4" s="9">
        <v>-159.15494399999994</v>
      </c>
      <c r="H4" s="9">
        <v>-557.34988799999985</v>
      </c>
      <c r="I4" s="10">
        <v>-604.03483199999982</v>
      </c>
      <c r="J4" s="11"/>
      <c r="M4" s="11"/>
      <c r="N4" s="11"/>
      <c r="O4" s="11"/>
      <c r="P4" s="7"/>
      <c r="Q4" s="11"/>
      <c r="R4" s="11"/>
      <c r="S4" s="11"/>
      <c r="T4" s="11"/>
      <c r="U4" s="11"/>
      <c r="V4" s="11"/>
    </row>
    <row r="5" spans="1:22" x14ac:dyDescent="0.25">
      <c r="A5" s="12" t="s">
        <v>2</v>
      </c>
      <c r="B5" s="13">
        <v>201</v>
      </c>
      <c r="C5" s="13">
        <v>141</v>
      </c>
      <c r="D5" s="13">
        <v>113.4</v>
      </c>
      <c r="E5" s="13">
        <v>100</v>
      </c>
      <c r="F5" s="13"/>
      <c r="G5" s="14"/>
      <c r="H5" s="14"/>
      <c r="I5" s="15"/>
      <c r="J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12" t="s">
        <v>3</v>
      </c>
      <c r="B6" s="13">
        <v>-170</v>
      </c>
      <c r="C6" s="13">
        <v>-170</v>
      </c>
      <c r="D6" s="13">
        <v>-80</v>
      </c>
      <c r="E6" s="13">
        <v>-170</v>
      </c>
      <c r="F6" s="13">
        <v>-170</v>
      </c>
      <c r="G6" s="16">
        <v>-25</v>
      </c>
      <c r="H6" s="16"/>
      <c r="I6" s="15"/>
      <c r="J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5">
      <c r="A7" s="12" t="s">
        <v>4</v>
      </c>
      <c r="B7" s="13">
        <v>-44</v>
      </c>
      <c r="C7" s="13">
        <f>'[1]očekávané sankce'!D30/1000000*-1</f>
        <v>-292.40914213000002</v>
      </c>
      <c r="D7" s="17">
        <v>0</v>
      </c>
      <c r="E7" s="13">
        <v>-185.25700000000001</v>
      </c>
      <c r="F7" s="13">
        <v>-139.09100000000001</v>
      </c>
      <c r="G7" s="16">
        <v>-121.779</v>
      </c>
      <c r="H7" s="16"/>
      <c r="I7" s="15"/>
      <c r="J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12" t="s">
        <v>5</v>
      </c>
      <c r="B8" s="13"/>
      <c r="C8" s="13"/>
      <c r="D8" s="17"/>
      <c r="E8" s="13"/>
      <c r="F8" s="13">
        <v>-263</v>
      </c>
      <c r="G8" s="16">
        <v>-233</v>
      </c>
      <c r="H8" s="16"/>
      <c r="I8" s="15"/>
      <c r="J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12" t="s">
        <v>6</v>
      </c>
      <c r="B9" s="17">
        <v>-20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-41.1</v>
      </c>
      <c r="I9" s="18">
        <v>-41.1</v>
      </c>
      <c r="J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5">
      <c r="A10" s="19" t="s">
        <v>7</v>
      </c>
      <c r="B10" s="20" t="e">
        <f>'[1]projekty AP'!#REF!</f>
        <v>#REF!</v>
      </c>
      <c r="C10" s="20">
        <f>'[1]projekty AP'!Q230</f>
        <v>0</v>
      </c>
      <c r="D10" s="20">
        <f>'[1]projekty AP'!S230</f>
        <v>67.441000000000003</v>
      </c>
      <c r="E10" s="20">
        <v>482.83200000000005</v>
      </c>
      <c r="F10" s="20">
        <v>93.153000000000006</v>
      </c>
      <c r="G10" s="20">
        <v>89.655000000000015</v>
      </c>
      <c r="H10" s="20">
        <v>3.6529999999999996</v>
      </c>
      <c r="I10" s="21">
        <v>3.6529999999999996</v>
      </c>
      <c r="J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5">
      <c r="A11" s="22" t="s">
        <v>8</v>
      </c>
      <c r="B11" s="23" t="e">
        <f>-'[1]projekty AP'!#REF!</f>
        <v>#REF!</v>
      </c>
      <c r="C11" s="23">
        <f>-'[1]projekty AP'!$H$230</f>
        <v>-223.00800000000004</v>
      </c>
      <c r="D11" s="23">
        <f>-'[1]projekty AP'!$J$230</f>
        <v>-427.68999999999994</v>
      </c>
      <c r="E11" s="23">
        <v>-35.762999999999998</v>
      </c>
      <c r="F11" s="23">
        <v>-119.02894400000001</v>
      </c>
      <c r="G11" s="23">
        <v>-108.070944</v>
      </c>
      <c r="H11" s="23">
        <v>-9.2379440000000006</v>
      </c>
      <c r="I11" s="24">
        <v>-4.9069440000000002</v>
      </c>
      <c r="J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5">
      <c r="A12" s="25" t="s">
        <v>9</v>
      </c>
      <c r="B12" s="26"/>
      <c r="C12" s="26"/>
      <c r="D12" s="26"/>
      <c r="E12" s="27">
        <v>-1.5</v>
      </c>
      <c r="F12" s="27">
        <v>-2</v>
      </c>
      <c r="G12" s="27">
        <v>-0.8</v>
      </c>
      <c r="H12" s="27">
        <v>-0.7</v>
      </c>
      <c r="I12" s="15"/>
      <c r="J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5">
      <c r="A13" s="25" t="s">
        <v>10</v>
      </c>
      <c r="B13" s="26"/>
      <c r="C13" s="26"/>
      <c r="D13" s="26"/>
      <c r="E13" s="27">
        <v>-1.5</v>
      </c>
      <c r="F13" s="27">
        <v>-2</v>
      </c>
      <c r="G13" s="27">
        <v>-0.8</v>
      </c>
      <c r="H13" s="27">
        <v>-0.8</v>
      </c>
      <c r="I13" s="28">
        <v>-0.7</v>
      </c>
      <c r="J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5">
      <c r="A14" s="25" t="s">
        <v>11</v>
      </c>
      <c r="B14" s="26"/>
      <c r="C14" s="26"/>
      <c r="D14" s="26"/>
      <c r="E14" s="27">
        <v>-2</v>
      </c>
      <c r="F14" s="27">
        <v>-13</v>
      </c>
      <c r="G14" s="27">
        <v>-5</v>
      </c>
      <c r="H14" s="14"/>
      <c r="I14" s="15"/>
      <c r="J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5">
      <c r="A15" s="29" t="s">
        <v>12</v>
      </c>
      <c r="B15" s="26"/>
      <c r="C15" s="26"/>
      <c r="D15" s="26"/>
      <c r="E15" s="27">
        <v>-1.93</v>
      </c>
      <c r="F15" s="27">
        <v>-3.6</v>
      </c>
      <c r="G15" s="27">
        <v>-2.7</v>
      </c>
      <c r="H15" s="27">
        <v>-1.2</v>
      </c>
      <c r="I15" s="15"/>
      <c r="J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25">
      <c r="A16" s="29" t="s">
        <v>13</v>
      </c>
      <c r="B16" s="26"/>
      <c r="C16" s="26"/>
      <c r="D16" s="26"/>
      <c r="E16" s="27">
        <v>-1</v>
      </c>
      <c r="F16" s="27">
        <v>-1</v>
      </c>
      <c r="G16" s="27">
        <v>-0.9</v>
      </c>
      <c r="H16" s="27">
        <v>-0.9</v>
      </c>
      <c r="I16" s="15"/>
      <c r="J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5">
      <c r="A17" s="29" t="s">
        <v>14</v>
      </c>
      <c r="B17" s="26"/>
      <c r="C17" s="26"/>
      <c r="D17" s="26"/>
      <c r="E17" s="27">
        <v>-1.6</v>
      </c>
      <c r="F17" s="27">
        <v>-1.5</v>
      </c>
      <c r="G17" s="27">
        <v>-1.5</v>
      </c>
      <c r="H17" s="27">
        <v>-1.5</v>
      </c>
      <c r="I17" s="28">
        <v>-1.2</v>
      </c>
      <c r="J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29" t="s">
        <v>15</v>
      </c>
      <c r="B18" s="26"/>
      <c r="C18" s="26"/>
      <c r="D18" s="26"/>
      <c r="E18" s="27">
        <v>-5.5E-2</v>
      </c>
      <c r="F18" s="27"/>
      <c r="G18" s="27"/>
      <c r="H18" s="14"/>
      <c r="I18" s="15"/>
      <c r="J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3.25" x14ac:dyDescent="0.25">
      <c r="A19" s="25" t="s">
        <v>16</v>
      </c>
      <c r="B19" s="26"/>
      <c r="C19" s="26"/>
      <c r="D19" s="26"/>
      <c r="E19" s="27">
        <v>-1.4999999999999999E-2</v>
      </c>
      <c r="F19" s="27"/>
      <c r="G19" s="27"/>
      <c r="H19" s="14"/>
      <c r="I19" s="15"/>
      <c r="J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25" t="s">
        <v>17</v>
      </c>
      <c r="B20" s="26"/>
      <c r="C20" s="26"/>
      <c r="D20" s="26"/>
      <c r="E20" s="27">
        <v>-13.475</v>
      </c>
      <c r="F20" s="27">
        <v>-21.896999999999998</v>
      </c>
      <c r="G20" s="27"/>
      <c r="H20" s="14"/>
      <c r="I20" s="15"/>
      <c r="J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25" t="s">
        <v>18</v>
      </c>
      <c r="B21" s="26"/>
      <c r="C21" s="26"/>
      <c r="D21" s="26"/>
      <c r="E21" s="27">
        <v>-6.75</v>
      </c>
      <c r="F21" s="27">
        <v>-40.5</v>
      </c>
      <c r="G21" s="27">
        <v>-20.25</v>
      </c>
      <c r="H21" s="14"/>
      <c r="I21" s="15"/>
      <c r="J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25" t="s">
        <v>19</v>
      </c>
      <c r="B22" s="26"/>
      <c r="C22" s="26"/>
      <c r="D22" s="26"/>
      <c r="E22" s="27">
        <v>-3.7</v>
      </c>
      <c r="F22" s="27"/>
      <c r="G22" s="27"/>
      <c r="H22" s="14"/>
      <c r="I22" s="15"/>
      <c r="J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25" t="s">
        <v>20</v>
      </c>
      <c r="B23" s="26"/>
      <c r="C23" s="26"/>
      <c r="D23" s="26"/>
      <c r="E23" s="27">
        <v>-1</v>
      </c>
      <c r="F23" s="27">
        <v>-28.5</v>
      </c>
      <c r="G23" s="27">
        <v>-40.5</v>
      </c>
      <c r="H23" s="14"/>
      <c r="I23" s="15"/>
      <c r="J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25" t="s">
        <v>21</v>
      </c>
      <c r="B24" s="26"/>
      <c r="C24" s="26"/>
      <c r="D24" s="26"/>
      <c r="E24" s="27">
        <v>-0.108</v>
      </c>
      <c r="F24" s="27">
        <v>-3.5920000000000001</v>
      </c>
      <c r="G24" s="27">
        <v>-6.7519999999999998</v>
      </c>
      <c r="H24" s="14"/>
      <c r="I24" s="15"/>
      <c r="J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25" t="s">
        <v>22</v>
      </c>
      <c r="B25" s="26"/>
      <c r="C25" s="26"/>
      <c r="D25" s="26"/>
      <c r="E25" s="27">
        <v>-0.13300000000000001</v>
      </c>
      <c r="F25" s="27">
        <v>-8.8040000000000003</v>
      </c>
      <c r="G25" s="27">
        <v>-19.286999999999999</v>
      </c>
      <c r="H25" s="14"/>
      <c r="I25" s="15"/>
      <c r="J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25" t="s">
        <v>23</v>
      </c>
      <c r="B26" s="26"/>
      <c r="C26" s="26"/>
      <c r="D26" s="26"/>
      <c r="E26" s="27">
        <v>-0.21099999999999999</v>
      </c>
      <c r="F26" s="27">
        <v>-5.3280000000000003</v>
      </c>
      <c r="G26" s="27">
        <v>-11.281000000000001</v>
      </c>
      <c r="H26" s="14"/>
      <c r="I26" s="15"/>
      <c r="J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5">
      <c r="A27" s="25" t="s">
        <v>24</v>
      </c>
      <c r="B27" s="26"/>
      <c r="C27" s="26"/>
      <c r="D27" s="26"/>
      <c r="E27" s="27">
        <v>-3.2589999999999999</v>
      </c>
      <c r="F27" s="27">
        <v>-0.63900000000000001</v>
      </c>
      <c r="G27" s="27">
        <v>-3.8340000000000001</v>
      </c>
      <c r="H27" s="27">
        <v>-3.1309999999999998</v>
      </c>
      <c r="I27" s="15"/>
      <c r="J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25">
      <c r="A28" s="25" t="s">
        <v>25</v>
      </c>
      <c r="B28" s="26"/>
      <c r="C28" s="26"/>
      <c r="D28" s="26"/>
      <c r="E28" s="27">
        <v>-0.17899999999999999</v>
      </c>
      <c r="F28" s="27">
        <v>-0.35899999999999999</v>
      </c>
      <c r="G28" s="27">
        <v>-5.8999999999999997E-2</v>
      </c>
      <c r="H28" s="14"/>
      <c r="I28" s="15"/>
      <c r="J28" s="11"/>
      <c r="M28" s="11"/>
      <c r="N28" s="30"/>
      <c r="O28" s="11"/>
      <c r="P28" s="11"/>
      <c r="Q28" s="11"/>
      <c r="R28" s="11"/>
      <c r="S28" s="11"/>
      <c r="T28" s="11"/>
      <c r="U28" s="11"/>
      <c r="V28" s="11"/>
    </row>
    <row r="29" spans="1:22" x14ac:dyDescent="0.25">
      <c r="A29" s="31" t="s">
        <v>26</v>
      </c>
      <c r="B29" s="26"/>
      <c r="C29" s="26"/>
      <c r="D29" s="26"/>
      <c r="E29" s="32">
        <v>-0.2</v>
      </c>
      <c r="F29" s="32">
        <v>-7</v>
      </c>
      <c r="G29" s="32">
        <v>-5.5</v>
      </c>
      <c r="H29" s="32">
        <v>-5.5</v>
      </c>
      <c r="I29" s="15"/>
      <c r="J29" s="11"/>
      <c r="M29" s="11"/>
      <c r="N29" s="33"/>
      <c r="O29" s="33"/>
      <c r="P29" s="33"/>
      <c r="Q29" s="11"/>
      <c r="R29" s="11"/>
      <c r="S29" s="11"/>
      <c r="T29" s="11"/>
      <c r="U29" s="11"/>
      <c r="V29" s="11"/>
    </row>
    <row r="30" spans="1:22" x14ac:dyDescent="0.25">
      <c r="A30" s="34" t="s">
        <v>27</v>
      </c>
      <c r="B30" s="35"/>
      <c r="C30" s="35"/>
      <c r="D30" s="35"/>
      <c r="E30" s="36">
        <v>-3.2450000000000001</v>
      </c>
      <c r="F30" s="36">
        <v>-3.7069999999999999</v>
      </c>
      <c r="G30" s="36">
        <v>-3.7069999999999999</v>
      </c>
      <c r="H30" s="36">
        <v>-3.7069999999999999</v>
      </c>
      <c r="I30" s="36">
        <v>-3.7069999999999999</v>
      </c>
      <c r="J30" s="11"/>
      <c r="M30" s="11"/>
      <c r="N30" s="33"/>
      <c r="O30" s="33"/>
      <c r="P30" s="33"/>
      <c r="Q30" s="11"/>
      <c r="R30" s="11"/>
      <c r="S30" s="11"/>
      <c r="T30" s="11"/>
      <c r="U30" s="11"/>
      <c r="V30" s="11"/>
    </row>
    <row r="31" spans="1:22" x14ac:dyDescent="0.25">
      <c r="A31" s="34" t="s">
        <v>28</v>
      </c>
      <c r="B31" s="35"/>
      <c r="C31" s="35"/>
      <c r="D31" s="35"/>
      <c r="E31" s="36">
        <v>-1.1000000000000001</v>
      </c>
      <c r="F31" s="36">
        <v>-3.2</v>
      </c>
      <c r="G31" s="36"/>
      <c r="H31" s="37"/>
      <c r="I31" s="38"/>
      <c r="J31" s="11"/>
      <c r="M31" s="11"/>
      <c r="N31" s="33"/>
      <c r="O31" s="33"/>
      <c r="P31" s="33"/>
      <c r="Q31" s="11"/>
      <c r="R31" s="11"/>
      <c r="S31" s="11"/>
      <c r="T31" s="11"/>
      <c r="U31" s="11"/>
      <c r="V31" s="11"/>
    </row>
    <row r="32" spans="1:22" x14ac:dyDescent="0.25">
      <c r="A32" s="34" t="s">
        <v>29</v>
      </c>
      <c r="B32" s="35"/>
      <c r="C32" s="35"/>
      <c r="D32" s="35"/>
      <c r="E32" s="36">
        <v>-0.21299999999999999</v>
      </c>
      <c r="F32" s="36">
        <v>-0.38100000000000001</v>
      </c>
      <c r="G32" s="36">
        <v>-0.30099999999999999</v>
      </c>
      <c r="H32" s="37"/>
      <c r="I32" s="38"/>
      <c r="J32" s="11"/>
      <c r="M32" s="11"/>
      <c r="N32" s="33"/>
      <c r="O32" s="33"/>
      <c r="P32" s="33"/>
      <c r="Q32" s="11"/>
      <c r="R32" s="11"/>
      <c r="S32" s="11"/>
      <c r="T32" s="11"/>
      <c r="U32" s="11"/>
      <c r="V32" s="11"/>
    </row>
    <row r="33" spans="1:22" x14ac:dyDescent="0.25">
      <c r="A33" s="34" t="s">
        <v>30</v>
      </c>
      <c r="B33" s="35"/>
      <c r="C33" s="35"/>
      <c r="D33" s="35"/>
      <c r="E33" s="36">
        <v>-3.774</v>
      </c>
      <c r="F33" s="36"/>
      <c r="G33" s="36"/>
      <c r="H33" s="37"/>
      <c r="I33" s="38"/>
      <c r="J33" s="11"/>
      <c r="M33" s="11"/>
      <c r="N33" s="33"/>
      <c r="O33" s="33"/>
      <c r="P33" s="33"/>
      <c r="Q33" s="11"/>
      <c r="R33" s="11"/>
      <c r="S33" s="11"/>
      <c r="T33" s="11"/>
      <c r="U33" s="11"/>
      <c r="V33" s="11"/>
    </row>
    <row r="34" spans="1:22" thickBot="1" x14ac:dyDescent="0.35">
      <c r="A34" s="39" t="s">
        <v>31</v>
      </c>
      <c r="B34" s="40">
        <f>SUM(B4:B9)</f>
        <v>547</v>
      </c>
      <c r="C34" s="40">
        <f>SUM(C4:C9)</f>
        <v>311.59085786999998</v>
      </c>
      <c r="D34" s="40">
        <f>SUM(D4:D9)</f>
        <v>565.4</v>
      </c>
      <c r="E34" s="40">
        <v>438.81200000000007</v>
      </c>
      <c r="F34" s="40">
        <v>-159.15494399999994</v>
      </c>
      <c r="G34" s="40">
        <v>-557.34988799999985</v>
      </c>
      <c r="H34" s="40">
        <v>-604.03483199999982</v>
      </c>
      <c r="I34" s="41">
        <v>-646.38877599999978</v>
      </c>
      <c r="J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4.45" x14ac:dyDescent="0.3">
      <c r="B35" s="11"/>
      <c r="C35" s="42"/>
    </row>
    <row r="36" spans="1:22" x14ac:dyDescent="0.25">
      <c r="A36" t="s">
        <v>32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53A2F-AA16-4163-98BE-DEC64DCDEE9E}"/>
</file>

<file path=customXml/itemProps2.xml><?xml version="1.0" encoding="utf-8"?>
<ds:datastoreItem xmlns:ds="http://schemas.openxmlformats.org/officeDocument/2006/customXml" ds:itemID="{61FF75C4-EF76-45C2-9195-4F99C7CCF3F0}"/>
</file>

<file path=customXml/itemProps3.xml><?xml version="1.0" encoding="utf-8"?>
<ds:datastoreItem xmlns:ds="http://schemas.openxmlformats.org/officeDocument/2006/customXml" ds:itemID="{3CB5A16F-677A-4610-A551-D281DEE2C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CF FB</vt:lpstr>
    </vt:vector>
  </TitlesOfParts>
  <Company>KUKK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 budoucnosti 2016</dc:title>
  <dc:creator>Hryszová Květa</dc:creator>
  <cp:lastModifiedBy>Klíček Petr</cp:lastModifiedBy>
  <dcterms:created xsi:type="dcterms:W3CDTF">2016-03-21T12:02:14Z</dcterms:created>
  <dcterms:modified xsi:type="dcterms:W3CDTF">2016-03-29T08:29:17Z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