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05" yWindow="-105" windowWidth="23250" windowHeight="12570"/>
  </bookViews>
  <sheets>
    <sheet name="PO_vyřazení_1.3.2023 " sheetId="75" r:id="rId1"/>
  </sheets>
  <definedNames>
    <definedName name="_xlnm._FilterDatabase" localSheetId="0" hidden="1">'PO_vyřazení_1.3.2023 '!$A$5:$Q$12</definedName>
    <definedName name="dv">#REF!</definedName>
    <definedName name="FI">#REF!</definedName>
    <definedName name="FO">#REF!</definedName>
    <definedName name="KK">#REF!</definedName>
    <definedName name="_xlnm.Print_Titles" localSheetId="0">'PO_vyřazení_1.3.2023 '!$4:$5</definedName>
    <definedName name="nel">#REF!</definedName>
    <definedName name="nov">#REF!</definedName>
    <definedName name="novy">#REF!</definedName>
    <definedName name="nový">#REF!</definedName>
    <definedName name="sled">#REF!</definedName>
    <definedName name="SMLproMM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75" l="1"/>
  <c r="M11" i="75" s="1"/>
  <c r="M10" i="75"/>
  <c r="L10" i="75"/>
  <c r="L9" i="75"/>
  <c r="M9" i="75" s="1"/>
  <c r="L8" i="75"/>
  <c r="M8" i="75" s="1"/>
  <c r="L7" i="75"/>
  <c r="M7" i="75" s="1"/>
  <c r="L6" i="75"/>
  <c r="M6" i="75" s="1"/>
  <c r="F12" i="75"/>
  <c r="Q12" i="75" l="1"/>
  <c r="J12" i="75"/>
  <c r="G12" i="75"/>
  <c r="O12" i="75" l="1"/>
  <c r="K12" i="75" l="1"/>
  <c r="L12" i="75"/>
  <c r="M12" i="75" l="1"/>
</calcChain>
</file>

<file path=xl/sharedStrings.xml><?xml version="1.0" encoding="utf-8"?>
<sst xmlns="http://schemas.openxmlformats.org/spreadsheetml/2006/main" count="103" uniqueCount="71">
  <si>
    <t>CELKEM</t>
  </si>
  <si>
    <t>Příjemce dotace</t>
  </si>
  <si>
    <t>sl. 1</t>
  </si>
  <si>
    <t>sl. 2</t>
  </si>
  <si>
    <t>sl. 3</t>
  </si>
  <si>
    <t>sl. 4</t>
  </si>
  <si>
    <t>sl. 5</t>
  </si>
  <si>
    <t>sl. 6</t>
  </si>
  <si>
    <t>sl. 7</t>
  </si>
  <si>
    <t>sl. 8</t>
  </si>
  <si>
    <t>sl. 9</t>
  </si>
  <si>
    <t>sl. 10</t>
  </si>
  <si>
    <t>sl. 11</t>
  </si>
  <si>
    <t>Pořadové číslo projektu</t>
  </si>
  <si>
    <t>sl. 12</t>
  </si>
  <si>
    <t>sl. 13</t>
  </si>
  <si>
    <t>sl. 14</t>
  </si>
  <si>
    <t>sl. 15</t>
  </si>
  <si>
    <t>Vymáhaná částka pro náhradu škody</t>
  </si>
  <si>
    <t>Průběh řešení škodního případu</t>
  </si>
  <si>
    <t xml:space="preserve">Původní finanční postih za zjištěné pochybení </t>
  </si>
  <si>
    <t>sl. 16</t>
  </si>
  <si>
    <t>Specifikace finančního postihu</t>
  </si>
  <si>
    <t>Identifikované zjištění</t>
  </si>
  <si>
    <t>KSÚS, p.o.</t>
  </si>
  <si>
    <t>III/21047 Modernizace silnice Nejdek - Pernink 
CZ.1.09/3.1.00/67.01111</t>
  </si>
  <si>
    <t>Výše škody</t>
  </si>
  <si>
    <t>Rozvoj dopravní infrastruktury silnic II. a III. třídy v Karlovarském kraji - III.etapa 
CZ.1.09/3.1.00/67.01128</t>
  </si>
  <si>
    <t>Název a registrační číslo projektu</t>
  </si>
  <si>
    <t xml:space="preserve">Uskutečněná právní obrana </t>
  </si>
  <si>
    <t>Období realizace projektu/ schválení vyúčtování 
v ZKK</t>
  </si>
  <si>
    <t xml:space="preserve">II/221 Modernizace silnice Merklín - Pstruží, II. etapa CZ.1.09/3.1.00/67.01067 </t>
  </si>
  <si>
    <t>II/221 Modernizace silniční sítě Hroznětín 
CZ.1.09/3.1.00/67.01068</t>
  </si>
  <si>
    <t>Konečná výše finančního postihu po uskutečněné obraně</t>
  </si>
  <si>
    <t>sl. 17</t>
  </si>
  <si>
    <t>Poskytnutá dotace celkem 
(EU včetně státního rozpočtu)</t>
  </si>
  <si>
    <t xml:space="preserve">II/214 Jihovýchodní obchvat Cheb
CZ.1.09/3.1.00/64.01004 </t>
  </si>
  <si>
    <t>6.11.2013 - 30.11.2015
vyúčtování projektu
ZK 248/06/16 ze dne 9.6.2016</t>
  </si>
  <si>
    <t>ROP 
85% 
15%</t>
  </si>
  <si>
    <t>5.12.2013 - 30.11.2015
vyúčtování projektu
ZK 248/06/16 ze dne 9.6.2016</t>
  </si>
  <si>
    <t>18.12.2013 -27.3.2015
vyúčtování projektu
ZK 73/02/16 ze dne 25.2.2016</t>
  </si>
  <si>
    <t>Přehled finančních postihů určených k vyřazení ze sledování Pracovní skupiny pro finanční postihy - porovnání původně vyměřených sankcí a upravených sankcí po uskutečněných právních obranách - projekty příspěvkových organizací a KKN a.s.</t>
  </si>
  <si>
    <t>Operační program/ poměr financování</t>
  </si>
  <si>
    <t>Celkový objem projektu včetně nezpůsobilých výdajů</t>
  </si>
  <si>
    <r>
      <t xml:space="preserve">Vyčíslení úspěchu v uskutečněné obraně v Kč
</t>
    </r>
    <r>
      <rPr>
        <i/>
        <sz val="11"/>
        <color rgb="FFFF0000"/>
        <rFont val="Calibri"/>
        <family val="2"/>
        <charset val="238"/>
        <scheme val="minor"/>
      </rPr>
      <t xml:space="preserve"> (sl. 10 - sl. 11)</t>
    </r>
  </si>
  <si>
    <r>
      <t xml:space="preserve">Úspěch uskutečněné obrany v % 
</t>
    </r>
    <r>
      <rPr>
        <i/>
        <sz val="11"/>
        <color rgb="FFFF0000"/>
        <rFont val="Calibri"/>
        <family val="2"/>
        <charset val="238"/>
        <scheme val="minor"/>
      </rPr>
      <t>(sl. 12/ sl. 10)</t>
    </r>
  </si>
  <si>
    <t>13.12.2013 -27.3.2015
vyúčtování projektu
ZK 73/02/16 ze dne 25.2.2016</t>
  </si>
  <si>
    <t>neponížení požadovaných nákladů o výzisky z prodeje vyfrézovaného materiálu</t>
  </si>
  <si>
    <t>PO_13</t>
  </si>
  <si>
    <t>PO_05</t>
  </si>
  <si>
    <t>ÚRR 
odvod za porušení rozp. Kázně</t>
  </si>
  <si>
    <t>PO_07</t>
  </si>
  <si>
    <t>PO_06</t>
  </si>
  <si>
    <t>PO_14</t>
  </si>
  <si>
    <t>PO_15</t>
  </si>
  <si>
    <t>III/21047 Odstraňování slabých míst na silničních sítí Karlovarského kraje CZ.1.09/3.1.00/67.01129ernizace silnice Nejdek - Pernink 
CZ.1.09/3.1.00/67.01111</t>
  </si>
  <si>
    <t>Dne 7.10.2015Z práva o auditu operace - zjištění jiný peněžní příjem - prodej vyfrézovaného asfaltu a dřevní hmoty. Dne 6.3.2017 výzva k vrácení dotace v celkové výši 186.679,77 Kč za projekt, kterou KSÚS neuhradila. Dne 9.1.2018 zahájil ÚRR daňové řízení. Dne 27.4. 2018 doručen platební výměr č. 8/2018 ve výši 195.663 Kč. Dne 25.5.2018 KSÚS podala odvolání proti platebnímu výměru. Dne 25.7.2022 doručeno Rozhodnutí č.j. MF-21655/2018/1203-3, kterým MFČR zamítlo PV č. 8/2018 a odvod ve výši 195.663 Kč potvrdilo. KSÚS uhradila odvod dne 4.8.2022. Dne 9.9.2022 KSÚS podala žádost o prominutí odvodu za porušení rozpočtové kázně, viz usnesení č. RK 1004/09/22 ze dne 5.9.2022. Dne 20.2.2023 GFŘ Rozhodnutím o prominutí daně č. j. 9591/23/7600-50470-208956 zamítlo podanou žádost o prominutí odvodu. Rada KK vzala neprominutí odvodu a nepodání správní žaloby proti uvedenému rozhodnutí na vědomí usnesením č. RK .../03/2023 ze dne 6.3.2023. 
KONEČNÝ STAV - UKONČENA PRÁVNÍ OBRANA</t>
  </si>
  <si>
    <t xml:space="preserve">Dne 1.9.2015 doručena Zpráva z auditu operace - zjištěn jiný peněžní příjem. Dne 6.3.2017 výzva k vrácení dotace v celkové výši 751.432,90 Kč za projekt.  Dne 9.1.2018 zahájil ÚRR daňové řízení. Dne 27.4.2018 doručen platební výměr č. 9/2018 ve výši 751.433 Kč. Dne 25.5.2018 KSÚS podala odvolání proti platebnímu výměru.  Dne 2.8.2022 doručeno Rozhodnutí č.j. MF-21654/2018/1203-5, kterým MFČR zamítlo PV č. 9/2018 a odvod ve výši 751.433 Kč potvrdilo. KSÚS uhradila odvod dne 12.8.2022. Dne 9.9.2022 KSÚS podala žádost o prominutí odvodu za porušení rozpočtové kázně, viz usnesení č. RK 1004/09/22 ze dne 5.9.2022. Dne 20.2.2023 GFŘ Rozhodnutím o prominutí daně č. j. 6631/23/7600-50470-208956 zamítlo podanou žádost o prominutí odvodu. Rada KK vzala neprominutí odvodu a nepodání správní žaloby proti uvedenému rozhodnutí na vědomí usnesením č. RK .../03/2023 ze dne 6.3.2023. 
KONEČNÝ STAV - UKONČENA PRÁVNÍ OBRANA </t>
  </si>
  <si>
    <t>Dne 24.10.2016 doručena zpráva o auditu operace - zjištěny výzisky neodečtené od způsobilých výdajů ve výši 397.500 Kč bez DPH, tedy 480.975 Kč s DPH. Dne 6.3.2017 vystavil ÚRR výzvu k vrácení na 337.874,99 Kč za neodečtené výzisky za prodej vyfrézovaného materiálu a dřevin, kterou KSÚS neuhradila. Dne 9.1.2018 zahájil ÚRR daňové řízení a dne 10.5. 2018 doručen platební výměr č. 13/2018 ve výši 337.875 Kč. Dne 25.5.2018 KSÚS podala odvolání proti platebnímu výměru. Dne 2.8.2022 doručeno Rozhodnutí č.j. MF-24130/2018/1203-3, kterým MFČR zamítlo PV č. 13/2018 a odvod ve výši 337.875 Kč potvrdilo. KSÚS uhradila odvod dne 12.8.2022. Dne 9.9.2022 KSÚS podala žádost o prominutí odvodu za porušení rozpočtové kázně, viz usnesení č. RK 1004/09/22 ze dne 5.9.2022. Dne 20.2.2023 GFŘ Rozhodnutím o prominutí daně č. j. 9589/23/7600-50470-208956 zamítlo podanou žádost o prominutí odvodu. Rada KK vzala neprominutí odvodu a nepodání správní žaloby proti uvedenému rozhodnutí na vědomí usnesením č. RK .../03/2023 ze dne 6.3.2023. 
KONEČNÝ STAV - UKONČENA PRÁVNÍ OBRANA</t>
  </si>
  <si>
    <t xml:space="preserve">Dne 6.12.2016 doručena Zpráva o auditu operace ROPSZ/2016/O/014 ze dne 30.11.2016 - zjištěny výzisky neodečtené od způsobilých výdajů ve výši 44.293,75 Kč bez DPH. Dne 6.3.2017 vystavil ÚRR výzvu k vrácení 37 649,68 Kč  za neodečtené výzisky za prodej vyfrézovaného materiálu a dřevin, kterou KSÚS neuhradila. Dne 9.1.2018 zahájil ÚRR daňové řízení. Dne 10.5.2018 doručen platební výměr č. 12/2018 ve výši 37.650 Kč. Dne 25.5.2018 KSÚS podala odvolání proti platebnímu výměru. Dne 2.8.2022 doručeno Rozhodnutí č.j. MF-24128/2018/1203-3, kterým MFČR zamítlo PV č.12/2018 a odvod ve výši 37.650 Kč potvrdilo. KSÚS uhradila odvod dne 12.8.2022. Dne 9.9.2022 KSÚS podala žádost o prominutí odvodu za porušení rozpočtové kázně, viz usnesení č. RK 1004/09/22 ze dne 5.9.2022. Dne 20.2.2023 GFŘ Rozhodnutím o prominutí daně č. j. 9588/23/7600-50470-208956 zamítlo podanou žádost o prominutí odvodu. Rada KK vzala neprominutí odvodu a nepodání správní žaloby proti uvedenému rozhodnutí na vědomí usnesením č. RK .../03/2023 ze dne 6.3.2023. 
KONEČNÝ STAV - UKONČENA PRÁVNÍ OBRANA
</t>
  </si>
  <si>
    <t xml:space="preserve">Příloha </t>
  </si>
  <si>
    <t>Dne 6.12.2016 doručena Zpráva o auditu operace ROPSZ/2016/O/014 ze dne 30.11.2016 - zjištěny výzisky neodečtené od způsobilých výdajů ve výši 44.293,75 Kč bez DPH. Dne 6.3.2017 vystavil ÚRR výzvu k vrácení 37.649,68 Kč za neodečtené výzisky za prodej vyfrézovaného materiálu a dřevin, kterou KSÚsS neuhradila. Dne 9.1.2018 zahájil ÚRR daňové řízení. Dne 10.5. 2018 doručen platební výměr č. 12/2018 ve výši 37.650 Kč. Dne 25.5.2018 KSÚS podala odvolání proti platebnímu výměru. Dne 2.8.2022 doručeno Rozhodnutí č.j. MF-24128/2018/1203-3, kterým MFČR zamítlo PV č.12/2018 a odvod ve výši 37.650 Kč potvrdilo. KSÚS uhradila odvod dne 12.8.2022. Dne 9.9.2022 KSÚS podala žádost o prominutí odvodu za porušení rozpočtové kázně, viz usnesení č. RK 1004/09/22 ze dne 5.9.2022. Dne 20.2.2023 GFŘ Rozhodnutím o prominutí daně č. j. 9588/23/7600-50470-208956 zamítlo podanou žádost o prominutí odvodu. Rada KK vzala neprominutí odvodu a nepodání správní žaloby proti uvedenému rozhodnutí na vědomí usnesením č. RK .../03/2023 ze dne 6.3.2023.
KONEČNÝ STAV - UKONČENA PRÁVNÍ OBRANA</t>
  </si>
  <si>
    <t>xxx</t>
  </si>
  <si>
    <t>KSÚS KK 
ŠKODA NEVZNIKLA</t>
  </si>
  <si>
    <t>Dne 23.2.2023 vyhotovila KSÚS Záznam o posouzení škody 1/23, č.j.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</t>
  </si>
  <si>
    <t>Dne 23.2.2023 vyhotovila KSÚS Záznam o posouzení škody 2/23, č.j.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</t>
  </si>
  <si>
    <t>Dne 23.2.2023 vyhotovila KSÚS Záznam o posouzení škody 3/23, č.j.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</t>
  </si>
  <si>
    <t>Dne 23.2.2023 vyhotovila KSÚS Záznam o posouzení škody 4/23, č.j.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</t>
  </si>
  <si>
    <t>Dne 23.2.2023 vyhotovila KSÚS Záznam o posouzení škody 6/23, čj.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</t>
  </si>
  <si>
    <t xml:space="preserve">Dne 23.2.2023 vyhotovila KSÚS Záznam o posouzení škody 5/23, čj. 2399, ve kterém uvedla, že prokázaná chyba, tj. dvojí příjmy (účtované výnosy za prodej výzisků a přijatá dotace), byla uhrazením platebního výměru na odvod napravena, jelikož o úhradě odvodu účtovala KSÚS jako o vratce dotace. KSÚS nevznikla žádná škoda, viz doručená písemnost odboru finančního č.j. KK/1257/Fi/23 ze dne 24.2.2023.
</t>
  </si>
  <si>
    <t>Dne 26.7.2016 doručena KSÚS Zpráva o auditu operace - zjištění jiný peněžní příjem - prodej vyfrézovaného asfaltu. Dne 6.3.2017 doručena výzva k vrácení dotace v celkové výši 259.239,57 Kč, kterou KSÚS neuhradila. Dne 9.1.2018 zahájil ÚRR daňové řízení. Dne 10.5. 2018 doručen platební výměr č. 11/2018 ve výši 259.240 Kč. Dne 25.5.2018 KSÚS podala odvolání proti platebnímu výměru.  Dne 9.8.2022 doručeno Rozhodnutí č.j. MF-21942/2018/1203-8, kterým MFČR zamítlo PV č. 11/2018 a odvod ve výši 259.240 Kč potvrdilo. KSÚS uhradila odvod dne 12.8.2022.
Dne 9.9.2022 KSÚS podala žádost o prominutí odvodu za porušení rozpočtové kázně, viz usnesení č. RK 1004/09/22 ze dne 5.9.2022. Dne 20.2.2023 GFŘ Rozhodnutím o prominutí daně č. j. 9590/23/7600-50470-208956 zamítlo podanou žádost o prominutí odvodu. Rada KK vzala neprominutí odvodu a nepodání správní žaloby proti uvedenému rozhodnutí na vědomí  usnesením č. RK 242/03/2023 ze dne 6.3.2023. 
KONEČNÝ STAV - UKONČENA PRÁVNÍ OBRANA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</si>
</sst>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7">
    <xf numFmtId="0" fontId="0" fillId="0" borderId="0"/>
    <xf numFmtId="0" fontId="26" fillId="0" borderId="0"/>
    <xf numFmtId="0" fontId="24" fillId="0" borderId="0"/>
    <xf numFmtId="0" fontId="27" fillId="0" borderId="0"/>
    <xf numFmtId="0" fontId="28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36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</cellStyleXfs>
  <cellXfs count="56">
    <xf numFmtId="0" fontId="0" fillId="0" borderId="0" xfId="0"/>
    <xf numFmtId="164" fontId="0" fillId="0" borderId="0" xfId="0" applyNumberFormat="1" applyAlignment="1">
      <alignment vertical="center" wrapText="1"/>
    </xf>
    <xf numFmtId="4" fontId="30" fillId="0" borderId="1" xfId="0" applyNumberFormat="1" applyFont="1" applyBorder="1" applyAlignment="1">
      <alignment vertical="center"/>
    </xf>
    <xf numFmtId="0" fontId="35" fillId="0" borderId="0" xfId="18" applyFont="1"/>
    <xf numFmtId="0" fontId="16" fillId="0" borderId="0" xfId="18" applyAlignment="1">
      <alignment vertical="center" wrapText="1"/>
    </xf>
    <xf numFmtId="0" fontId="16" fillId="0" borderId="0" xfId="18" applyAlignment="1">
      <alignment horizontal="left" vertical="center" wrapText="1"/>
    </xf>
    <xf numFmtId="164" fontId="29" fillId="0" borderId="0" xfId="0" applyNumberFormat="1" applyFont="1" applyAlignment="1">
      <alignment vertical="center"/>
    </xf>
    <xf numFmtId="0" fontId="16" fillId="0" borderId="0" xfId="18"/>
    <xf numFmtId="0" fontId="32" fillId="2" borderId="1" xfId="18" applyFont="1" applyFill="1" applyBorder="1" applyAlignment="1">
      <alignment horizontal="center" vertical="center" wrapText="1"/>
    </xf>
    <xf numFmtId="0" fontId="32" fillId="2" borderId="2" xfId="18" applyFont="1" applyFill="1" applyBorder="1" applyAlignment="1">
      <alignment horizontal="center" vertical="center" wrapText="1"/>
    </xf>
    <xf numFmtId="0" fontId="32" fillId="3" borderId="1" xfId="18" applyFont="1" applyFill="1" applyBorder="1" applyAlignment="1">
      <alignment horizontal="center" vertical="center" wrapText="1"/>
    </xf>
    <xf numFmtId="0" fontId="32" fillId="2" borderId="11" xfId="18" applyFont="1" applyFill="1" applyBorder="1" applyAlignment="1">
      <alignment horizontal="center" vertical="center" wrapText="1"/>
    </xf>
    <xf numFmtId="0" fontId="34" fillId="2" borderId="5" xfId="18" applyFont="1" applyFill="1" applyBorder="1" applyAlignment="1">
      <alignment horizontal="center" vertical="center" wrapText="1"/>
    </xf>
    <xf numFmtId="0" fontId="34" fillId="2" borderId="4" xfId="18" applyFont="1" applyFill="1" applyBorder="1" applyAlignment="1">
      <alignment horizontal="center" vertical="center" wrapText="1"/>
    </xf>
    <xf numFmtId="0" fontId="34" fillId="3" borderId="5" xfId="18" applyFont="1" applyFill="1" applyBorder="1" applyAlignment="1">
      <alignment horizontal="center" vertical="center" wrapText="1"/>
    </xf>
    <xf numFmtId="0" fontId="34" fillId="2" borderId="9" xfId="18" applyFont="1" applyFill="1" applyBorder="1" applyAlignment="1">
      <alignment horizontal="center" vertical="center" wrapText="1"/>
    </xf>
    <xf numFmtId="0" fontId="25" fillId="2" borderId="7" xfId="18" applyFont="1" applyFill="1" applyBorder="1" applyAlignment="1">
      <alignment vertical="center" wrapText="1"/>
    </xf>
    <xf numFmtId="0" fontId="25" fillId="2" borderId="10" xfId="18" applyFont="1" applyFill="1" applyBorder="1" applyAlignment="1">
      <alignment vertical="center" wrapText="1"/>
    </xf>
    <xf numFmtId="164" fontId="25" fillId="2" borderId="8" xfId="0" applyNumberFormat="1" applyFont="1" applyFill="1" applyBorder="1" applyAlignment="1">
      <alignment vertical="center" wrapText="1"/>
    </xf>
    <xf numFmtId="10" fontId="16" fillId="2" borderId="7" xfId="0" applyNumberFormat="1" applyFont="1" applyFill="1" applyBorder="1" applyAlignment="1">
      <alignment horizontal="center" vertical="center" wrapText="1"/>
    </xf>
    <xf numFmtId="164" fontId="16" fillId="2" borderId="8" xfId="0" applyNumberFormat="1" applyFont="1" applyFill="1" applyBorder="1" applyAlignment="1">
      <alignment vertical="center" wrapText="1"/>
    </xf>
    <xf numFmtId="4" fontId="16" fillId="0" borderId="0" xfId="18" applyNumberFormat="1"/>
    <xf numFmtId="10" fontId="31" fillId="2" borderId="7" xfId="0" applyNumberFormat="1" applyFont="1" applyFill="1" applyBorder="1" applyAlignment="1">
      <alignment horizontal="center" vertical="center"/>
    </xf>
    <xf numFmtId="4" fontId="30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4" fontId="30" fillId="0" borderId="3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horizontal="right" vertical="center"/>
    </xf>
    <xf numFmtId="0" fontId="30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" fontId="30" fillId="0" borderId="1" xfId="1" applyNumberFormat="1" applyFont="1" applyBorder="1" applyAlignment="1">
      <alignment vertical="center"/>
    </xf>
    <xf numFmtId="10" fontId="30" fillId="0" borderId="1" xfId="0" applyNumberFormat="1" applyFont="1" applyBorder="1" applyAlignment="1">
      <alignment horizontal="left" vertical="center" wrapText="1"/>
    </xf>
    <xf numFmtId="0" fontId="25" fillId="2" borderId="3" xfId="18" applyFont="1" applyFill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164" fontId="16" fillId="0" borderId="0" xfId="18" applyNumberFormat="1"/>
    <xf numFmtId="4" fontId="15" fillId="0" borderId="12" xfId="0" applyNumberFormat="1" applyFont="1" applyBorder="1" applyAlignment="1">
      <alignment vertical="center"/>
    </xf>
    <xf numFmtId="4" fontId="15" fillId="0" borderId="1" xfId="0" applyNumberFormat="1" applyFont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18" applyFont="1" applyAlignment="1">
      <alignment horizontal="left" vertical="center" wrapText="1"/>
    </xf>
    <xf numFmtId="4" fontId="30" fillId="0" borderId="1" xfId="38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" xfId="18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5" fillId="2" borderId="1" xfId="18" applyFont="1" applyFill="1" applyBorder="1" applyAlignment="1">
      <alignment vertical="center"/>
    </xf>
    <xf numFmtId="0" fontId="4" fillId="0" borderId="1" xfId="18" applyFont="1" applyBorder="1" applyAlignment="1">
      <alignment wrapText="1"/>
    </xf>
    <xf numFmtId="0" fontId="4" fillId="0" borderId="5" xfId="0" applyFont="1" applyBorder="1" applyAlignment="1">
      <alignment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0" fontId="1" fillId="0" borderId="1" xfId="0" applyNumberFormat="1" applyFont="1" applyBorder="1" applyAlignment="1">
      <alignment horizontal="left" vertical="center" wrapText="1"/>
    </xf>
  </cellXfs>
  <cellStyles count="47">
    <cellStyle name="Excel Built-in Normal" xfId="4"/>
    <cellStyle name="Normální" xfId="0" builtinId="0"/>
    <cellStyle name="Normální 2" xfId="1"/>
    <cellStyle name="Normální 2 2" xfId="38"/>
    <cellStyle name="Normální 3" xfId="2"/>
    <cellStyle name="Normální 4" xfId="3"/>
    <cellStyle name="Normální 5" xfId="5"/>
    <cellStyle name="Normální 5 2" xfId="8"/>
    <cellStyle name="Normální 5 2 2" xfId="6"/>
    <cellStyle name="Normální 5 2 2 2" xfId="7"/>
    <cellStyle name="Normální 5 2 2 3" xfId="11"/>
    <cellStyle name="Normální 5 2 2 3 2" xfId="14"/>
    <cellStyle name="Normální 5 2 2 3 3" xfId="17"/>
    <cellStyle name="Normální 5 2 2 3 4" xfId="20"/>
    <cellStyle name="Normální 5 2 2 3 5" xfId="24"/>
    <cellStyle name="Normální 5 2 2 3 6" xfId="27"/>
    <cellStyle name="Normální 5 2 2 3 7" xfId="30"/>
    <cellStyle name="Normální 5 2 2 3 8" xfId="31"/>
    <cellStyle name="Normální 5 2 2 3 8 2" xfId="34"/>
    <cellStyle name="Normální 5 2 2 3 8 3" xfId="36"/>
    <cellStyle name="Normální 5 2 2 3 8 4" xfId="46"/>
    <cellStyle name="Normální 5 2 2 4" xfId="19"/>
    <cellStyle name="Normální 5 2 3" xfId="9"/>
    <cellStyle name="Normální 5 2 3 2" xfId="12"/>
    <cellStyle name="Normální 5 2 3 3" xfId="15"/>
    <cellStyle name="Normální 5 2 3 4" xfId="21"/>
    <cellStyle name="Normální 5 2 4" xfId="35"/>
    <cellStyle name="Normální 5 2 5" xfId="41"/>
    <cellStyle name="Normální 5 3" xfId="10"/>
    <cellStyle name="Normální 5 3 2" xfId="13"/>
    <cellStyle name="Normální 5 3 3" xfId="16"/>
    <cellStyle name="Normální 5 3 4" xfId="22"/>
    <cellStyle name="Normální 5 3 5" xfId="23"/>
    <cellStyle name="Normální 5 3 6" xfId="28"/>
    <cellStyle name="Normální 5 3 7" xfId="29"/>
    <cellStyle name="Normální 5 3 8" xfId="32"/>
    <cellStyle name="Normální 5 3 8 2" xfId="33"/>
    <cellStyle name="Normální 5 3 8 3" xfId="37"/>
    <cellStyle name="Normální 5 3 8 3 2" xfId="40"/>
    <cellStyle name="Normální 5 3 8 3 3" xfId="45"/>
    <cellStyle name="Normální 5 4" xfId="18"/>
    <cellStyle name="Normální 5 4 2" xfId="26"/>
    <cellStyle name="Normální 5 4 2 2" xfId="43"/>
    <cellStyle name="Normální 5 4 3" xfId="39"/>
    <cellStyle name="Normální 5 4 3 2" xfId="44"/>
    <cellStyle name="Normální 5 5" xfId="25"/>
    <cellStyle name="Normální 5 5 2" xfId="42"/>
  </cellStyles>
  <dxfs count="0"/>
  <tableStyles count="0" defaultTableStyle="TableStyleMedium2" defaultPivotStyle="PivotStyleMedium9"/>
  <colors>
    <mruColors>
      <color rgb="FFFF5050"/>
      <color rgb="FFFF99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Q22"/>
  <sheetViews>
    <sheetView tabSelected="1" zoomScale="72" zoomScaleNormal="72" workbookViewId="0">
      <pane xSplit="1" ySplit="5" topLeftCell="G9" activePane="bottomRight" state="frozen"/>
      <selection activeCell="B14" sqref="B14"/>
      <selection pane="topRight" activeCell="B14" sqref="B14"/>
      <selection pane="bottomLeft" activeCell="B14" sqref="B14"/>
      <selection pane="bottomRight" activeCell="N9" sqref="N9"/>
    </sheetView>
  </sheetViews>
  <sheetFormatPr defaultColWidth="9.140625" defaultRowHeight="15" x14ac:dyDescent="0.25"/>
  <cols>
    <col min="1" max="1" width="9.28515625" style="7" customWidth="1"/>
    <col min="2" max="2" width="13.28515625" style="7" customWidth="1"/>
    <col min="3" max="3" width="36.42578125" style="7" customWidth="1"/>
    <col min="4" max="4" width="12.85546875" style="7" customWidth="1"/>
    <col min="5" max="5" width="11.42578125" style="7" customWidth="1"/>
    <col min="6" max="7" width="16.28515625" style="7" customWidth="1"/>
    <col min="8" max="8" width="13.140625" style="7" customWidth="1"/>
    <col min="9" max="9" width="33.28515625" style="7" customWidth="1"/>
    <col min="10" max="10" width="16.5703125" style="7" customWidth="1"/>
    <col min="11" max="11" width="15.42578125" style="7" customWidth="1"/>
    <col min="12" max="12" width="15" style="7" customWidth="1"/>
    <col min="13" max="13" width="12.42578125" style="7" customWidth="1"/>
    <col min="14" max="14" width="51.5703125" style="7" customWidth="1"/>
    <col min="15" max="15" width="17.28515625" style="7" customWidth="1"/>
    <col min="16" max="16" width="39.140625" style="7" customWidth="1"/>
    <col min="17" max="17" width="14.85546875" style="7" customWidth="1"/>
    <col min="18" max="16384" width="9.140625" style="7"/>
  </cols>
  <sheetData>
    <row r="1" spans="1:17" ht="23.25" x14ac:dyDescent="0.35">
      <c r="A1" s="3" t="s">
        <v>60</v>
      </c>
      <c r="B1" s="4"/>
      <c r="C1" s="4"/>
      <c r="D1" s="5"/>
      <c r="E1" s="5"/>
      <c r="F1" s="5"/>
      <c r="G1" s="5"/>
      <c r="H1" s="5"/>
      <c r="I1" s="5"/>
      <c r="J1" s="5"/>
      <c r="K1" s="5"/>
      <c r="L1" s="5"/>
      <c r="M1" s="5"/>
      <c r="N1" s="1"/>
      <c r="O1" s="1"/>
      <c r="P1" s="1"/>
      <c r="Q1" s="6"/>
    </row>
    <row r="2" spans="1:17" ht="35.450000000000003" customHeight="1" x14ac:dyDescent="0.35">
      <c r="A2" s="3" t="s">
        <v>41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1"/>
      <c r="O2" s="1"/>
      <c r="P2" s="1"/>
      <c r="Q2" s="6"/>
    </row>
    <row r="3" spans="1:17" ht="9" customHeight="1" x14ac:dyDescent="0.25"/>
    <row r="4" spans="1:17" ht="121.5" customHeight="1" x14ac:dyDescent="0.25">
      <c r="A4" s="8" t="s">
        <v>13</v>
      </c>
      <c r="B4" s="8" t="s">
        <v>1</v>
      </c>
      <c r="C4" s="8" t="s">
        <v>28</v>
      </c>
      <c r="D4" s="8" t="s">
        <v>30</v>
      </c>
      <c r="E4" s="8" t="s">
        <v>42</v>
      </c>
      <c r="F4" s="9" t="s">
        <v>43</v>
      </c>
      <c r="G4" s="9" t="s">
        <v>35</v>
      </c>
      <c r="H4" s="8" t="s">
        <v>22</v>
      </c>
      <c r="I4" s="8" t="s">
        <v>23</v>
      </c>
      <c r="J4" s="8" t="s">
        <v>20</v>
      </c>
      <c r="K4" s="8" t="s">
        <v>33</v>
      </c>
      <c r="L4" s="10" t="s">
        <v>44</v>
      </c>
      <c r="M4" s="8" t="s">
        <v>45</v>
      </c>
      <c r="N4" s="8" t="s">
        <v>29</v>
      </c>
      <c r="O4" s="8" t="s">
        <v>26</v>
      </c>
      <c r="P4" s="11" t="s">
        <v>19</v>
      </c>
      <c r="Q4" s="8" t="s">
        <v>18</v>
      </c>
    </row>
    <row r="5" spans="1:17" ht="18" customHeight="1" x14ac:dyDescent="0.25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3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4" t="s">
        <v>14</v>
      </c>
      <c r="M5" s="12" t="s">
        <v>15</v>
      </c>
      <c r="N5" s="12" t="s">
        <v>16</v>
      </c>
      <c r="O5" s="12" t="s">
        <v>17</v>
      </c>
      <c r="P5" s="15" t="s">
        <v>21</v>
      </c>
      <c r="Q5" s="12" t="s">
        <v>34</v>
      </c>
    </row>
    <row r="6" spans="1:17" ht="296.45" customHeight="1" x14ac:dyDescent="0.25">
      <c r="A6" s="31" t="s">
        <v>49</v>
      </c>
      <c r="B6" s="32" t="s">
        <v>24</v>
      </c>
      <c r="C6" s="40" t="s">
        <v>36</v>
      </c>
      <c r="D6" s="40" t="s">
        <v>37</v>
      </c>
      <c r="E6" s="40" t="s">
        <v>38</v>
      </c>
      <c r="F6" s="35">
        <v>383980487.01999998</v>
      </c>
      <c r="G6" s="35">
        <v>283253402.70999998</v>
      </c>
      <c r="H6" s="44" t="s">
        <v>50</v>
      </c>
      <c r="I6" s="27" t="s">
        <v>47</v>
      </c>
      <c r="J6" s="29">
        <v>393223</v>
      </c>
      <c r="K6" s="42">
        <v>393223</v>
      </c>
      <c r="L6" s="36">
        <f>J6-K6</f>
        <v>0</v>
      </c>
      <c r="M6" s="37">
        <f>L6/J6</f>
        <v>0</v>
      </c>
      <c r="N6" s="54" t="s">
        <v>61</v>
      </c>
      <c r="O6" s="53" t="s">
        <v>63</v>
      </c>
      <c r="P6" s="54" t="s">
        <v>64</v>
      </c>
      <c r="Q6" s="52" t="s">
        <v>62</v>
      </c>
    </row>
    <row r="7" spans="1:17" ht="310.14999999999998" customHeight="1" x14ac:dyDescent="0.25">
      <c r="A7" s="31" t="s">
        <v>52</v>
      </c>
      <c r="B7" s="32" t="s">
        <v>24</v>
      </c>
      <c r="C7" s="39" t="s">
        <v>31</v>
      </c>
      <c r="D7" s="39" t="s">
        <v>39</v>
      </c>
      <c r="E7" s="40" t="s">
        <v>38</v>
      </c>
      <c r="F7" s="25">
        <v>77718036.650000006</v>
      </c>
      <c r="G7" s="34">
        <v>49644092.090000004</v>
      </c>
      <c r="H7" s="44" t="s">
        <v>50</v>
      </c>
      <c r="I7" s="27" t="s">
        <v>47</v>
      </c>
      <c r="J7" s="29">
        <v>44293.75</v>
      </c>
      <c r="K7" s="42">
        <v>37650</v>
      </c>
      <c r="L7" s="36">
        <f t="shared" ref="L7:L11" si="0">J7-K7</f>
        <v>6643.75</v>
      </c>
      <c r="M7" s="37">
        <f t="shared" ref="M7:M11" si="1">L7/J7</f>
        <v>0.14999294482855932</v>
      </c>
      <c r="N7" s="51" t="s">
        <v>59</v>
      </c>
      <c r="O7" s="53" t="s">
        <v>63</v>
      </c>
      <c r="P7" s="48" t="s">
        <v>65</v>
      </c>
      <c r="Q7" s="52" t="s">
        <v>62</v>
      </c>
    </row>
    <row r="8" spans="1:17" ht="297" customHeight="1" x14ac:dyDescent="0.25">
      <c r="A8" s="31" t="s">
        <v>51</v>
      </c>
      <c r="B8" s="32" t="s">
        <v>24</v>
      </c>
      <c r="C8" s="45" t="s">
        <v>32</v>
      </c>
      <c r="D8" s="39" t="s">
        <v>39</v>
      </c>
      <c r="E8" s="40" t="s">
        <v>38</v>
      </c>
      <c r="F8" s="25">
        <v>429420138.85000002</v>
      </c>
      <c r="G8" s="26">
        <v>321890973.22000003</v>
      </c>
      <c r="H8" s="44" t="s">
        <v>50</v>
      </c>
      <c r="I8" s="27" t="s">
        <v>47</v>
      </c>
      <c r="J8" s="29">
        <v>397500</v>
      </c>
      <c r="K8" s="42">
        <v>337875</v>
      </c>
      <c r="L8" s="36">
        <f t="shared" si="0"/>
        <v>59625</v>
      </c>
      <c r="M8" s="37">
        <f t="shared" si="1"/>
        <v>0.15</v>
      </c>
      <c r="N8" s="50" t="s">
        <v>58</v>
      </c>
      <c r="O8" s="53" t="s">
        <v>63</v>
      </c>
      <c r="P8" s="28" t="s">
        <v>66</v>
      </c>
      <c r="Q8" s="52" t="s">
        <v>62</v>
      </c>
    </row>
    <row r="9" spans="1:17" ht="278.45" customHeight="1" x14ac:dyDescent="0.25">
      <c r="A9" s="31" t="s">
        <v>48</v>
      </c>
      <c r="B9" s="32" t="s">
        <v>24</v>
      </c>
      <c r="C9" s="41" t="s">
        <v>25</v>
      </c>
      <c r="D9" s="47" t="s">
        <v>46</v>
      </c>
      <c r="E9" s="40" t="s">
        <v>38</v>
      </c>
      <c r="F9" s="25">
        <v>75726679.859999999</v>
      </c>
      <c r="G9" s="35">
        <v>64337131.390000001</v>
      </c>
      <c r="H9" s="44" t="s">
        <v>50</v>
      </c>
      <c r="I9" s="27" t="s">
        <v>47</v>
      </c>
      <c r="J9" s="29">
        <v>259240</v>
      </c>
      <c r="K9" s="42">
        <v>259240</v>
      </c>
      <c r="L9" s="36">
        <f t="shared" si="0"/>
        <v>0</v>
      </c>
      <c r="M9" s="37">
        <f t="shared" si="1"/>
        <v>0</v>
      </c>
      <c r="N9" s="55" t="s">
        <v>70</v>
      </c>
      <c r="O9" s="53" t="s">
        <v>63</v>
      </c>
      <c r="P9" s="38" t="s">
        <v>67</v>
      </c>
      <c r="Q9" s="52" t="s">
        <v>62</v>
      </c>
    </row>
    <row r="10" spans="1:17" ht="270" customHeight="1" x14ac:dyDescent="0.25">
      <c r="A10" s="31" t="s">
        <v>53</v>
      </c>
      <c r="B10" s="32" t="s">
        <v>24</v>
      </c>
      <c r="C10" s="43" t="s">
        <v>55</v>
      </c>
      <c r="D10" s="40" t="s">
        <v>40</v>
      </c>
      <c r="E10" s="40" t="s">
        <v>38</v>
      </c>
      <c r="F10" s="25">
        <v>114144662.22</v>
      </c>
      <c r="G10" s="35">
        <v>96142241.049999997</v>
      </c>
      <c r="H10" s="44" t="s">
        <v>50</v>
      </c>
      <c r="I10" s="27" t="s">
        <v>47</v>
      </c>
      <c r="J10" s="29">
        <v>186679.77</v>
      </c>
      <c r="K10" s="42">
        <v>195663</v>
      </c>
      <c r="L10" s="49">
        <f t="shared" si="0"/>
        <v>-8983.2300000000105</v>
      </c>
      <c r="M10" s="37">
        <f t="shared" si="1"/>
        <v>-4.8121068501423649E-2</v>
      </c>
      <c r="N10" s="30" t="s">
        <v>56</v>
      </c>
      <c r="O10" s="53" t="s">
        <v>63</v>
      </c>
      <c r="P10" s="38" t="s">
        <v>68</v>
      </c>
      <c r="Q10" s="52" t="s">
        <v>62</v>
      </c>
    </row>
    <row r="11" spans="1:17" ht="253.15" customHeight="1" x14ac:dyDescent="0.25">
      <c r="A11" s="46" t="s">
        <v>54</v>
      </c>
      <c r="B11" s="24" t="s">
        <v>24</v>
      </c>
      <c r="C11" s="40" t="s">
        <v>27</v>
      </c>
      <c r="D11" s="40" t="s">
        <v>40</v>
      </c>
      <c r="E11" s="40" t="s">
        <v>38</v>
      </c>
      <c r="F11" s="2">
        <v>97275841.819999993</v>
      </c>
      <c r="G11" s="23">
        <v>77725371.939999998</v>
      </c>
      <c r="H11" s="44" t="s">
        <v>50</v>
      </c>
      <c r="I11" s="27" t="s">
        <v>47</v>
      </c>
      <c r="J11" s="29">
        <v>910378.05</v>
      </c>
      <c r="K11" s="42">
        <v>751433</v>
      </c>
      <c r="L11" s="36">
        <f t="shared" si="0"/>
        <v>158945.05000000005</v>
      </c>
      <c r="M11" s="37">
        <f t="shared" si="1"/>
        <v>0.17459235753761862</v>
      </c>
      <c r="N11" s="27" t="s">
        <v>57</v>
      </c>
      <c r="O11" s="53" t="s">
        <v>63</v>
      </c>
      <c r="P11" s="27" t="s">
        <v>69</v>
      </c>
      <c r="Q11" s="52" t="s">
        <v>62</v>
      </c>
    </row>
    <row r="12" spans="1:17" ht="32.25" customHeight="1" thickBot="1" x14ac:dyDescent="0.3">
      <c r="A12" s="16" t="s">
        <v>0</v>
      </c>
      <c r="B12" s="17"/>
      <c r="C12" s="17"/>
      <c r="D12" s="17"/>
      <c r="E12" s="17"/>
      <c r="F12" s="18">
        <f>SUM(F6:F11)</f>
        <v>1178265846.4199998</v>
      </c>
      <c r="G12" s="18">
        <f>SUM(G6:G11)</f>
        <v>892993212.39999986</v>
      </c>
      <c r="H12" s="18"/>
      <c r="I12" s="19"/>
      <c r="J12" s="18">
        <f>SUM(J6:J11)</f>
        <v>2191314.5700000003</v>
      </c>
      <c r="K12" s="18">
        <f>SUM(K6:K11)</f>
        <v>1975084</v>
      </c>
      <c r="L12" s="18">
        <f>SUM(L6:L11)</f>
        <v>216230.57000000004</v>
      </c>
      <c r="M12" s="22">
        <f t="shared" ref="M12" si="2">L12/J12</f>
        <v>9.8676188695263414E-2</v>
      </c>
      <c r="N12" s="16"/>
      <c r="O12" s="18">
        <f>SUM(O6:O11)</f>
        <v>0</v>
      </c>
      <c r="P12" s="20"/>
      <c r="Q12" s="18">
        <f>SUM(Q6:Q11)</f>
        <v>0</v>
      </c>
    </row>
    <row r="15" spans="1:17" x14ac:dyDescent="0.25">
      <c r="K15" s="33"/>
    </row>
    <row r="16" spans="1:17" x14ac:dyDescent="0.25">
      <c r="K16" s="33"/>
    </row>
    <row r="17" spans="10:13" x14ac:dyDescent="0.25">
      <c r="J17" s="21"/>
      <c r="K17" s="21"/>
      <c r="L17" s="21"/>
      <c r="M17" s="21"/>
    </row>
    <row r="18" spans="10:13" x14ac:dyDescent="0.25">
      <c r="J18" s="21"/>
      <c r="K18" s="21"/>
      <c r="L18" s="21"/>
      <c r="M18" s="21"/>
    </row>
    <row r="19" spans="10:13" x14ac:dyDescent="0.25">
      <c r="J19" s="21"/>
      <c r="K19" s="21"/>
      <c r="L19" s="21"/>
      <c r="M19" s="21"/>
    </row>
    <row r="20" spans="10:13" x14ac:dyDescent="0.25">
      <c r="J20" s="21"/>
      <c r="K20" s="21"/>
      <c r="L20" s="21"/>
      <c r="M20" s="21"/>
    </row>
    <row r="21" spans="10:13" x14ac:dyDescent="0.25">
      <c r="J21" s="21"/>
      <c r="K21" s="21"/>
      <c r="L21" s="21"/>
      <c r="M21" s="21"/>
    </row>
    <row r="22" spans="10:13" x14ac:dyDescent="0.25">
      <c r="J22" s="21"/>
      <c r="K22" s="21"/>
      <c r="L22" s="21"/>
      <c r="M22" s="21"/>
    </row>
  </sheetData>
  <autoFilter ref="A5:Q12"/>
  <printOptions horizontalCentered="1"/>
  <pageMargins left="0.51181102362204722" right="0.31496062992125984" top="0.74803149606299213" bottom="0.74803149606299213" header="0.31496062992125984" footer="0.31496062992125984"/>
  <pageSetup paperSize="8" scale="58" fitToHeight="0" orientation="landscape" horizontalDpi="4294967293" verticalDpi="4294967293" r:id="rId1"/>
  <headerFooter>
    <oddFooter>&amp;CStránka &amp;P z &amp;N&amp;RZpracoval odbor finanční, stav k 1. 3. 2023</oddFooter>
  </headerFooter>
  <rowBreaks count="1" manualBreakCount="1">
    <brk id="8" max="16383" man="1"/>
  </rowBreaks>
  <colBreaks count="1" manualBreakCount="1">
    <brk id="1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EA868-893C-44B6-8865-4980E4574E43}"/>
</file>

<file path=customXml/itemProps2.xml><?xml version="1.0" encoding="utf-8"?>
<ds:datastoreItem xmlns:ds="http://schemas.openxmlformats.org/officeDocument/2006/customXml" ds:itemID="{E0908836-A44B-4D5E-A635-DA47F139A9BC}"/>
</file>

<file path=customXml/itemProps3.xml><?xml version="1.0" encoding="utf-8"?>
<ds:datastoreItem xmlns:ds="http://schemas.openxmlformats.org/officeDocument/2006/customXml" ds:itemID="{27796A6A-E294-4511-A362-8BA68DF61B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PO_vyřazení_1.3.2023 </vt:lpstr>
      <vt:lpstr>'PO_vyřazení_1.3.2023 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126. zasedání Rady Karlovarského kraje, které se uskutečnilo dne 20.03.2023 (k bodu č. 4)</dc:title>
  <dc:creator/>
  <cp:lastModifiedBy/>
  <dcterms:created xsi:type="dcterms:W3CDTF">2006-09-16T00:00:00Z</dcterms:created>
  <dcterms:modified xsi:type="dcterms:W3CDTF">2023-03-21T07:39:21Z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