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360" windowHeight="9150" activeTab="0"/>
  </bookViews>
  <sheets>
    <sheet name="dt 1 - 3 dle abecedy" sheetId="1" r:id="rId1"/>
    <sheet name="dt 1 - 3 dle dt" sheetId="2" r:id="rId2"/>
    <sheet name="statistika " sheetId="3" r:id="rId3"/>
  </sheets>
  <externalReferences>
    <externalReference r:id="rId6"/>
  </externalReferences>
  <definedNames>
    <definedName name="_xlnm._FilterDatabase" localSheetId="0" hidden="1">'dt 1 - 3 dle abecedy'!$A$1:$Q$91</definedName>
  </definedNames>
  <calcPr fullCalcOnLoad="1"/>
</workbook>
</file>

<file path=xl/sharedStrings.xml><?xml version="1.0" encoding="utf-8"?>
<sst xmlns="http://schemas.openxmlformats.org/spreadsheetml/2006/main" count="613" uniqueCount="203">
  <si>
    <t>Žadatel</t>
  </si>
  <si>
    <t>IČO</t>
  </si>
  <si>
    <t>Celkové náklady</t>
  </si>
  <si>
    <t>%</t>
  </si>
  <si>
    <t>Název akce (dle žádosti)</t>
  </si>
  <si>
    <t>datum předložení žádosti</t>
  </si>
  <si>
    <t>Požadovaná dotace</t>
  </si>
  <si>
    <t xml:space="preserve">dotace investiční/ neinvestiční (I/N) </t>
  </si>
  <si>
    <t xml:space="preserve">č. dt </t>
  </si>
  <si>
    <t>Priorita obce</t>
  </si>
  <si>
    <t>Navržená dotace</t>
  </si>
  <si>
    <t>Úprava dotace dle pravidel POV</t>
  </si>
  <si>
    <t>počet obyv.</t>
  </si>
  <si>
    <t>% navržené dotace z celkových nákladů</t>
  </si>
  <si>
    <t>Poznámka</t>
  </si>
  <si>
    <t>Počet podaných žádostí</t>
  </si>
  <si>
    <t>Požadovaná dotace upravená dle pravidel</t>
  </si>
  <si>
    <t>Navržené dotace</t>
  </si>
  <si>
    <t>Uspokojené žádosti</t>
  </si>
  <si>
    <t>Kč</t>
  </si>
  <si>
    <t>% požadované/navržené</t>
  </si>
  <si>
    <t>počet</t>
  </si>
  <si>
    <t>Dotační titul</t>
  </si>
  <si>
    <t>Název</t>
  </si>
  <si>
    <t xml:space="preserve">Uspokojené žádosti </t>
  </si>
  <si>
    <t>Rozpočet</t>
  </si>
  <si>
    <t>Obnova a údržba venkovské zástavby a občanské vybavenosti</t>
  </si>
  <si>
    <t>Komplexní úprava veřejných prostranství, obnova a zřizování veřejné zeleně</t>
  </si>
  <si>
    <t>Rekonstrukce, opravy a výstavba místních komunikací, výstavba a údržba cyklistických a pěších stezek, rekonstrukce, opravy a výstavba veřejného osvětlení</t>
  </si>
  <si>
    <t>Činnost manažerů mikroregionů</t>
  </si>
  <si>
    <t>Celkem</t>
  </si>
  <si>
    <t xml:space="preserve">Zlatá stuha </t>
  </si>
  <si>
    <t>Modrá stuha</t>
  </si>
  <si>
    <t>Bílá stuha</t>
  </si>
  <si>
    <t>Zelená stuha</t>
  </si>
  <si>
    <t>Oranžová stuha</t>
  </si>
  <si>
    <t>N</t>
  </si>
  <si>
    <t>I</t>
  </si>
  <si>
    <t>Dolní Rychnov</t>
  </si>
  <si>
    <t>Stružná</t>
  </si>
  <si>
    <t>Krásné Údolí</t>
  </si>
  <si>
    <t>Drmoul</t>
  </si>
  <si>
    <t>Otovice</t>
  </si>
  <si>
    <t>Vybudování pěšin podél hlavních komunikací</t>
  </si>
  <si>
    <t>Obnova hasičské zbrojnice - výměna garážových vrat</t>
  </si>
  <si>
    <t>Oprava komunikace Dobrovského, část pošta</t>
  </si>
  <si>
    <t>Dopravně stavební úprava náměstí - III. etapa - část Zastávka a okolí</t>
  </si>
  <si>
    <t>Zhotovení šaten a skladu na Dětském hřišti Stružná</t>
  </si>
  <si>
    <t>Krajková</t>
  </si>
  <si>
    <t>Horní Blatná</t>
  </si>
  <si>
    <t>Oprava komunikace Havířská a část  Komunikace Bezručova</t>
  </si>
  <si>
    <t>Oprava chodníku část p. p. č. 1795/5 v k. ú. Krajková</t>
  </si>
  <si>
    <t>Tři Sekery</t>
  </si>
  <si>
    <t>Tři Sekery, U Továrny - rozšíření veřej. osvětlení</t>
  </si>
  <si>
    <t>Milhostov</t>
  </si>
  <si>
    <t>Výstavba a revitalizace chodníků v obci Milhostov, 1. etapa</t>
  </si>
  <si>
    <t>Libavské Údolí</t>
  </si>
  <si>
    <t>Společenský sál čp. 110</t>
  </si>
  <si>
    <t>Chlum Svaté Maří</t>
  </si>
  <si>
    <t>Rekonstrukce veřejného osvětlení v ulicích Hornická, Mírová a u 8 RD</t>
  </si>
  <si>
    <t>Bukovany</t>
  </si>
  <si>
    <t>Výměna světelných bodů čp. 114 - 159 - ETAPA č. III. a Výměna světelných bodů čp. 12 - 85 - průjezd obcí - ETAPA č. IV.</t>
  </si>
  <si>
    <t>Obce oceněné v soutěži Vesnice roku 2014</t>
  </si>
  <si>
    <t>Dolní Žandov</t>
  </si>
  <si>
    <t>Andělská Hora</t>
  </si>
  <si>
    <t>Nové Hamry</t>
  </si>
  <si>
    <t>Poustka</t>
  </si>
  <si>
    <t>Krásná</t>
  </si>
  <si>
    <t>Černava</t>
  </si>
  <si>
    <t>Oprava obecních komunikací</t>
  </si>
  <si>
    <t>Přestavba staré školy na "Dům pro seniory"</t>
  </si>
  <si>
    <t>Josefov</t>
  </si>
  <si>
    <t>Veřčejné osvětlení Hřebeny - Etapa I.</t>
  </si>
  <si>
    <t>Rekonstrukce části místní komunikace na poz. p. č. 1696</t>
  </si>
  <si>
    <t>Pila</t>
  </si>
  <si>
    <t>Rekonstrukce hl. komunikace v obci Pila - II. etapa</t>
  </si>
  <si>
    <t>Stráž nad Ohří</t>
  </si>
  <si>
    <t>Lomnice</t>
  </si>
  <si>
    <t>Rekonstrukce a modrenizace VO - II. etapa, ul. Mánesova a Školní</t>
  </si>
  <si>
    <r>
      <t xml:space="preserve">Opravy </t>
    </r>
    <r>
      <rPr>
        <sz val="10"/>
        <rFont val="Times New Roman"/>
        <family val="1"/>
      </rPr>
      <t>místních komunikací</t>
    </r>
  </si>
  <si>
    <t>Oprava školy</t>
  </si>
  <si>
    <t>Mírová</t>
  </si>
  <si>
    <t>Oprava střechy na budově obecního úřadu - obecní sál</t>
  </si>
  <si>
    <t>Oprava střechy na budově hasičské zbrojnice</t>
  </si>
  <si>
    <t>Nebanice</t>
  </si>
  <si>
    <t>Oprava dešťové kanalizace na nám. Sv. Vavřince a částečně v ulici Hamerská</t>
  </si>
  <si>
    <t>Kaceřov</t>
  </si>
  <si>
    <t>Rekonstrukce střešního pláště bytového domu, Horní Pochlovice č. p. 35</t>
  </si>
  <si>
    <t>VP</t>
  </si>
  <si>
    <t>Hájek</t>
  </si>
  <si>
    <t>Oprava povrchu místní komunikace - obec Hájek</t>
  </si>
  <si>
    <t>Šindelová</t>
  </si>
  <si>
    <t>Údržba venkovské zástavby a občanské vybavenosti</t>
  </si>
  <si>
    <t>Vlkovice</t>
  </si>
  <si>
    <t>Výměna svítidel veřejného osvětlení v obci Vlkovice a Martinov</t>
  </si>
  <si>
    <t>Oprava VO spodní Nebanice</t>
  </si>
  <si>
    <t>Hroznětín</t>
  </si>
  <si>
    <t>Distribuční plynovod v obci Velký Rybník</t>
  </si>
  <si>
    <t>Oprava nefunkčních nedzemních hydrantů ve městě Hroznětíně a osadě Odeř</t>
  </si>
  <si>
    <t>Svatava</t>
  </si>
  <si>
    <t>Komunikace a parkoviště u hřbitova, Svatava</t>
  </si>
  <si>
    <t>Okrouhlá</t>
  </si>
  <si>
    <t>Božíčany</t>
  </si>
  <si>
    <t>Božíčany - rekonstrukce dětského hřiště</t>
  </si>
  <si>
    <t>Štědrá</t>
  </si>
  <si>
    <t>Výměna svítidel veřejného osvětlení Štědrá - I. etapa</t>
  </si>
  <si>
    <t>Třebeň</t>
  </si>
  <si>
    <t>Vybudování chodníku II. etapa pro přístup k hřišti, obec Třebeň</t>
  </si>
  <si>
    <t>Kolová</t>
  </si>
  <si>
    <t>Kyselka</t>
  </si>
  <si>
    <t>Skalná</t>
  </si>
  <si>
    <t>Výstavba komunikace v nové zástavbě rodinných domů III. etapa - dokončení</t>
  </si>
  <si>
    <t>Odstranění nevhodných stromů rostoucích v podhradí zříceniny hradu na Andělské Hoře</t>
  </si>
  <si>
    <t>obec oceněná v soutěži Vesnice roku 2014</t>
  </si>
  <si>
    <t>Tatrovice</t>
  </si>
  <si>
    <t>Oprava účelových komunikací na ppč. 519 k. ú. Křemenitá, 951 a 166/11 k. ú. Tatrovice</t>
  </si>
  <si>
    <t>Vojtanov</t>
  </si>
  <si>
    <t>Oprava místní komunikace v obci Vojtanov</t>
  </si>
  <si>
    <t>Pernink</t>
  </si>
  <si>
    <t>Obecní úřad - výměna oken, oprava střechy, zateplení podlahy na půdě</t>
  </si>
  <si>
    <t>Křižovatka</t>
  </si>
  <si>
    <t>ZŠ Kolová čp. 97, rekonstrukce vstupu - udržovací práce</t>
  </si>
  <si>
    <t>Potůčky</t>
  </si>
  <si>
    <t>Lanový park pro děti v lokalitě panelových domů na p. p. č. 387/1 v obci Potůčky</t>
  </si>
  <si>
    <t>Tuřany</t>
  </si>
  <si>
    <t>Rozšíření a rekonstrukce veřejného osvětlení obce Tuřany</t>
  </si>
  <si>
    <t>Oprava prostranství u kostela sv. Václava v Radošově u Kyselky</t>
  </si>
  <si>
    <t>Oprava toalet ve školní jídelně a družině</t>
  </si>
  <si>
    <t>Oprava požární nádrže</t>
  </si>
  <si>
    <t>Merklín</t>
  </si>
  <si>
    <t>Oprava stavebního objektu domu s pečovatelskou službou</t>
  </si>
  <si>
    <t>Krásný Les</t>
  </si>
  <si>
    <t>Oprava, rekonstrukce a rozšíření místní klubovny</t>
  </si>
  <si>
    <t>I/N</t>
  </si>
  <si>
    <t>Šemnice</t>
  </si>
  <si>
    <t>Výměna oken a dveří na objektu Kulturního domu v Sedlečku</t>
  </si>
  <si>
    <t>Vysoká Pec</t>
  </si>
  <si>
    <t>Dětské hřiště Vysoká Pec</t>
  </si>
  <si>
    <t>Oprava fasády budovy obecního úřadu</t>
  </si>
  <si>
    <t>Smolné Pece</t>
  </si>
  <si>
    <t>Oprava propustku délky cca 50m, před budovou č. p. 200</t>
  </si>
  <si>
    <t>Velichov</t>
  </si>
  <si>
    <t>Oprava části místní komunikace p. č. 1084 v k. ú. Velichov</t>
  </si>
  <si>
    <t>Pšov</t>
  </si>
  <si>
    <t>Oprava přístupové komunikace k obytným domům - Močidlec</t>
  </si>
  <si>
    <t>Oprava oplocení požární nádrže Pšov</t>
  </si>
  <si>
    <t>Útvina</t>
  </si>
  <si>
    <t>Fasáda na čp. 80</t>
  </si>
  <si>
    <t>Stará Voda</t>
  </si>
  <si>
    <t>Oprava I. části komunikace k bytovým domům Stará Voda</t>
  </si>
  <si>
    <t>Oloví</t>
  </si>
  <si>
    <t>Výměna oken a dveří v Mateřské škole v Oloví</t>
  </si>
  <si>
    <t>Oprava místních komunikací</t>
  </si>
  <si>
    <t>Šabina</t>
  </si>
  <si>
    <t>Stavební úprava místní komunikace a propojovací chodník mezi starou a novou zástavbou, Šabina</t>
  </si>
  <si>
    <t>Stříbrná</t>
  </si>
  <si>
    <t>Oprava veřejného osvětlení - III. etapa</t>
  </si>
  <si>
    <t>Abertamy</t>
  </si>
  <si>
    <t>Oprava komunikace Pražská ulice Abertamy</t>
  </si>
  <si>
    <t>Krásno</t>
  </si>
  <si>
    <t>Rekonstrukce ulice Mírová</t>
  </si>
  <si>
    <t>Děpoltovice</t>
  </si>
  <si>
    <t>Obnova hracích prvků na dětském hřišti</t>
  </si>
  <si>
    <t>Trstěnice</t>
  </si>
  <si>
    <t>Oprava místní komunikace v Horní Vsi</t>
  </si>
  <si>
    <t>Stanovice</t>
  </si>
  <si>
    <t>OU Stanovice - výměna rozvodů pro vytápění (ústřední)</t>
  </si>
  <si>
    <t>Úprava veřejného prostranství Stanovice</t>
  </si>
  <si>
    <t>Bečov nad Teplou</t>
  </si>
  <si>
    <t>Oprava páteřní části ulice Školní</t>
  </si>
  <si>
    <t>Odrava</t>
  </si>
  <si>
    <t>Zádub-Závišín</t>
  </si>
  <si>
    <t>Rekonstrukce MK 617/8 a 617/1 k. ú. Milhostov</t>
  </si>
  <si>
    <t>Lázně Kynžvart</t>
  </si>
  <si>
    <t>Chodník ke škole</t>
  </si>
  <si>
    <t>Mnichov</t>
  </si>
  <si>
    <t>Oprava místní komunikace za radnicí v Mnichově</t>
  </si>
  <si>
    <t>Oprava místní komunikace Rájov ke kostelu</t>
  </si>
  <si>
    <t>Ovesné Kladruby</t>
  </si>
  <si>
    <t>Dveře pro obecní úřad</t>
  </si>
  <si>
    <t>Otročín</t>
  </si>
  <si>
    <t>Oprava komunikace v místní části Měchov</t>
  </si>
  <si>
    <t>Zatraktivnění budovy obecního úřadu a budovy Kulturního domu v obci Dolní Žandov</t>
  </si>
  <si>
    <t>Oprava a odvodnění místní komunikace - k bytovkám</t>
  </si>
  <si>
    <t>Oprava sálu v obecní budově</t>
  </si>
  <si>
    <t>Citice</t>
  </si>
  <si>
    <t>Oprava střechy bytového domu č. p. 177</t>
  </si>
  <si>
    <t>Rekonstrukce mostku a pořízení obecního rozhlasu</t>
  </si>
  <si>
    <t>Milíkov</t>
  </si>
  <si>
    <t>Rekonstrukce střechy kulturního domu v obci Milíkov</t>
  </si>
  <si>
    <t>Verušičky</t>
  </si>
  <si>
    <t>Výstavba přístřešku u hřiště na st. p. č. 49 v k. ú. Verušičky</t>
  </si>
  <si>
    <t>Chyše</t>
  </si>
  <si>
    <t>Rekonstrukce septiku a rozšíření čištění odpadních vod kulturní dům Milíkov</t>
  </si>
  <si>
    <t>Oprava garáží komunální a hasičské techniky</t>
  </si>
  <si>
    <t>Rekonstrukce dvou bytů města Chyše</t>
  </si>
  <si>
    <t>žádost byla stažena</t>
  </si>
  <si>
    <t>Rekonstrukce střechy Mateřská škola Okrouhlá</t>
  </si>
  <si>
    <t>Rekonstrukce místních komunikací v obci Nové Hamry</t>
  </si>
  <si>
    <t>Oprava obecního úřadu</t>
  </si>
  <si>
    <t>Dt 1 Celkem</t>
  </si>
  <si>
    <t>Dt 2 Celkem</t>
  </si>
  <si>
    <t>Dt 3 celkem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</si>
</sst>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&quot;Kč&quot;"/>
    <numFmt numFmtId="173" formatCode="[$-405]mmmm\ yy;@"/>
    <numFmt numFmtId="174" formatCode="d/m/yy;@"/>
    <numFmt numFmtId="175" formatCode="[$-405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/yyyy"/>
    <numFmt numFmtId="180" formatCode="#,##0\ _K_č"/>
    <numFmt numFmtId="181" formatCode="[$-405]dddd\,\ dd\.\ mmmm\ yyyy"/>
    <numFmt numFmtId="182" formatCode="dd/mm/yy;@"/>
    <numFmt numFmtId="183" formatCode="[$-405]d\.\ mmmm\ yyyy;@"/>
    <numFmt numFmtId="184" formatCode="[$-405]d/mmm/yy;@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0" fontId="3" fillId="0" borderId="10" xfId="49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10" fontId="1" fillId="33" borderId="12" xfId="49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0" fontId="3" fillId="0" borderId="0" xfId="0" applyNumberFormat="1" applyFont="1" applyBorder="1" applyAlignment="1">
      <alignment vertical="center" wrapText="1"/>
    </xf>
    <xf numFmtId="3" fontId="1" fillId="33" borderId="12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10" fontId="0" fillId="0" borderId="10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10" fontId="1" fillId="34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10" fontId="48" fillId="0" borderId="10" xfId="49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4" fontId="49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2" fontId="1" fillId="34" borderId="18" xfId="0" applyNumberFormat="1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3" fontId="3" fillId="34" borderId="19" xfId="0" applyNumberFormat="1" applyFont="1" applyFill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vertical="center" wrapText="1"/>
    </xf>
    <xf numFmtId="3" fontId="1" fillId="34" borderId="19" xfId="0" applyNumberFormat="1" applyFont="1" applyFill="1" applyBorder="1" applyAlignment="1">
      <alignment horizontal="center" vertical="center" wrapText="1"/>
    </xf>
    <xf numFmtId="10" fontId="3" fillId="34" borderId="19" xfId="49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174" fontId="6" fillId="34" borderId="19" xfId="0" applyNumberFormat="1" applyFont="1" applyFill="1" applyBorder="1" applyAlignment="1">
      <alignment horizontal="center" vertical="center" wrapText="1"/>
    </xf>
    <xf numFmtId="10" fontId="1" fillId="34" borderId="19" xfId="0" applyNumberFormat="1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0" fontId="1" fillId="34" borderId="10" xfId="49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/>
    </xf>
    <xf numFmtId="10" fontId="10" fillId="0" borderId="23" xfId="0" applyNumberFormat="1" applyFont="1" applyBorder="1" applyAlignment="1">
      <alignment/>
    </xf>
    <xf numFmtId="0" fontId="10" fillId="0" borderId="23" xfId="0" applyFont="1" applyBorder="1" applyAlignment="1">
      <alignment/>
    </xf>
    <xf numFmtId="10" fontId="10" fillId="0" borderId="24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vertical="center" wrapText="1"/>
    </xf>
    <xf numFmtId="3" fontId="1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0" fontId="10" fillId="0" borderId="19" xfId="0" applyNumberFormat="1" applyFont="1" applyBorder="1" applyAlignment="1">
      <alignment/>
    </xf>
    <xf numFmtId="10" fontId="0" fillId="0" borderId="2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3" fontId="10" fillId="33" borderId="12" xfId="0" applyNumberFormat="1" applyFont="1" applyFill="1" applyBorder="1" applyAlignment="1">
      <alignment horizontal="center" vertical="center" wrapText="1"/>
    </xf>
    <xf numFmtId="3" fontId="10" fillId="33" borderId="21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tace%20kraje\POV%2015\RKK\P1_navrh_rozdeleni_d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0">
          <cell r="C20">
            <v>8393951</v>
          </cell>
          <cell r="E20">
            <v>6098000</v>
          </cell>
          <cell r="H20">
            <v>5600000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16.7109375" style="1" bestFit="1" customWidth="1"/>
    <col min="2" max="2" width="9.00390625" style="1" bestFit="1" customWidth="1"/>
    <col min="3" max="3" width="6.57421875" style="3" bestFit="1" customWidth="1"/>
    <col min="4" max="4" width="29.421875" style="1" customWidth="1"/>
    <col min="5" max="5" width="2.8515625" style="5" customWidth="1"/>
    <col min="6" max="6" width="3.28125" style="1" bestFit="1" customWidth="1"/>
    <col min="7" max="7" width="11.140625" style="3" customWidth="1"/>
    <col min="8" max="9" width="11.28125" style="3" bestFit="1" customWidth="1"/>
    <col min="10" max="10" width="6.28125" style="4" customWidth="1"/>
    <col min="11" max="11" width="6.421875" style="2" customWidth="1"/>
    <col min="12" max="12" width="10.8515625" style="1" bestFit="1" customWidth="1"/>
    <col min="13" max="13" width="12.8515625" style="1" bestFit="1" customWidth="1"/>
    <col min="14" max="14" width="8.421875" style="1" customWidth="1"/>
    <col min="15" max="15" width="9.7109375" style="1" customWidth="1"/>
    <col min="16" max="16" width="7.28125" style="1" hidden="1" customWidth="1"/>
    <col min="17" max="16384" width="9.140625" style="1" customWidth="1"/>
  </cols>
  <sheetData>
    <row r="1" spans="1:16" ht="76.5">
      <c r="A1" s="9" t="s">
        <v>0</v>
      </c>
      <c r="B1" s="10" t="s">
        <v>1</v>
      </c>
      <c r="C1" s="11" t="s">
        <v>12</v>
      </c>
      <c r="D1" s="10" t="s">
        <v>4</v>
      </c>
      <c r="E1" s="29" t="s">
        <v>8</v>
      </c>
      <c r="F1" s="29" t="s">
        <v>9</v>
      </c>
      <c r="G1" s="11" t="s">
        <v>2</v>
      </c>
      <c r="H1" s="11" t="s">
        <v>6</v>
      </c>
      <c r="I1" s="11" t="s">
        <v>11</v>
      </c>
      <c r="J1" s="12" t="s">
        <v>3</v>
      </c>
      <c r="K1" s="13" t="s">
        <v>7</v>
      </c>
      <c r="L1" s="13" t="s">
        <v>5</v>
      </c>
      <c r="M1" s="14" t="s">
        <v>10</v>
      </c>
      <c r="N1" s="14" t="s">
        <v>13</v>
      </c>
      <c r="O1" s="16" t="s">
        <v>14</v>
      </c>
      <c r="P1" s="68"/>
    </row>
    <row r="2" spans="1:17" ht="25.5">
      <c r="A2" s="22" t="s">
        <v>157</v>
      </c>
      <c r="B2" s="17">
        <v>254398</v>
      </c>
      <c r="C2" s="18">
        <v>1100</v>
      </c>
      <c r="D2" s="19" t="s">
        <v>158</v>
      </c>
      <c r="E2" s="18">
        <v>3</v>
      </c>
      <c r="F2" s="18">
        <v>1</v>
      </c>
      <c r="G2" s="18">
        <v>427252</v>
      </c>
      <c r="H2" s="18">
        <v>200000</v>
      </c>
      <c r="I2" s="20">
        <v>200000</v>
      </c>
      <c r="J2" s="8">
        <f aca="true" t="shared" si="0" ref="J2:J33">I2/G2</f>
        <v>0.4681078145918568</v>
      </c>
      <c r="K2" s="21" t="s">
        <v>36</v>
      </c>
      <c r="L2" s="52">
        <v>42062</v>
      </c>
      <c r="M2" s="20">
        <v>125000</v>
      </c>
      <c r="N2" s="7">
        <f aca="true" t="shared" si="1" ref="N2:N33">M2/G2</f>
        <v>0.2925673841199105</v>
      </c>
      <c r="O2" s="23"/>
      <c r="P2" s="69"/>
      <c r="Q2" s="6"/>
    </row>
    <row r="3" spans="1:17" s="2" customFormat="1" ht="63.75">
      <c r="A3" s="22" t="s">
        <v>64</v>
      </c>
      <c r="B3" s="17">
        <v>573175</v>
      </c>
      <c r="C3" s="18">
        <v>313</v>
      </c>
      <c r="D3" s="19" t="s">
        <v>111</v>
      </c>
      <c r="E3" s="18">
        <v>3</v>
      </c>
      <c r="F3" s="18">
        <v>1</v>
      </c>
      <c r="G3" s="18">
        <v>2088291</v>
      </c>
      <c r="H3" s="18">
        <v>800000</v>
      </c>
      <c r="I3" s="20">
        <v>800000</v>
      </c>
      <c r="J3" s="8">
        <f t="shared" si="0"/>
        <v>0.38308837226229486</v>
      </c>
      <c r="K3" s="21" t="s">
        <v>37</v>
      </c>
      <c r="L3" s="52">
        <v>42058</v>
      </c>
      <c r="M3" s="20">
        <v>172000</v>
      </c>
      <c r="N3" s="7">
        <f t="shared" si="1"/>
        <v>0.0823640000363934</v>
      </c>
      <c r="O3" s="75" t="s">
        <v>113</v>
      </c>
      <c r="P3" s="69"/>
      <c r="Q3" s="6"/>
    </row>
    <row r="4" spans="1:16" s="6" customFormat="1" ht="63.75">
      <c r="A4" s="22" t="s">
        <v>64</v>
      </c>
      <c r="B4" s="17">
        <v>573175</v>
      </c>
      <c r="C4" s="18">
        <v>313</v>
      </c>
      <c r="D4" s="19" t="s">
        <v>112</v>
      </c>
      <c r="E4" s="18">
        <v>2</v>
      </c>
      <c r="F4" s="18">
        <v>2</v>
      </c>
      <c r="G4" s="18">
        <v>211714</v>
      </c>
      <c r="H4" s="18">
        <v>120000</v>
      </c>
      <c r="I4" s="20">
        <v>120000</v>
      </c>
      <c r="J4" s="8">
        <f t="shared" si="0"/>
        <v>0.5668023843486968</v>
      </c>
      <c r="K4" s="21" t="s">
        <v>36</v>
      </c>
      <c r="L4" s="52">
        <v>42058</v>
      </c>
      <c r="M4" s="20">
        <v>0</v>
      </c>
      <c r="N4" s="7">
        <f t="shared" si="1"/>
        <v>0</v>
      </c>
      <c r="O4" s="23" t="s">
        <v>113</v>
      </c>
      <c r="P4" s="69"/>
    </row>
    <row r="5" spans="1:16" s="6" customFormat="1" ht="47.25" customHeight="1">
      <c r="A5" s="22" t="s">
        <v>168</v>
      </c>
      <c r="B5" s="17">
        <v>254410</v>
      </c>
      <c r="C5" s="18">
        <v>966</v>
      </c>
      <c r="D5" s="19" t="s">
        <v>169</v>
      </c>
      <c r="E5" s="18">
        <v>3</v>
      </c>
      <c r="F5" s="18">
        <v>1</v>
      </c>
      <c r="G5" s="18">
        <v>1700000</v>
      </c>
      <c r="H5" s="18">
        <v>500000</v>
      </c>
      <c r="I5" s="20">
        <v>500000</v>
      </c>
      <c r="J5" s="8">
        <f t="shared" si="0"/>
        <v>0.29411764705882354</v>
      </c>
      <c r="K5" s="21" t="s">
        <v>36</v>
      </c>
      <c r="L5" s="52">
        <v>42061</v>
      </c>
      <c r="M5" s="20">
        <v>150000</v>
      </c>
      <c r="N5" s="7">
        <f t="shared" si="1"/>
        <v>0.08823529411764706</v>
      </c>
      <c r="O5" s="75"/>
      <c r="P5" s="69"/>
    </row>
    <row r="6" spans="1:16" s="6" customFormat="1" ht="25.5">
      <c r="A6" s="22" t="s">
        <v>102</v>
      </c>
      <c r="B6" s="17">
        <v>573183</v>
      </c>
      <c r="C6" s="18">
        <v>611</v>
      </c>
      <c r="D6" s="19" t="s">
        <v>103</v>
      </c>
      <c r="E6" s="18">
        <v>1</v>
      </c>
      <c r="F6" s="18">
        <v>1</v>
      </c>
      <c r="G6" s="18">
        <v>320000</v>
      </c>
      <c r="H6" s="18">
        <v>160000</v>
      </c>
      <c r="I6" s="20">
        <v>160000</v>
      </c>
      <c r="J6" s="8">
        <f t="shared" si="0"/>
        <v>0.5</v>
      </c>
      <c r="K6" s="21" t="s">
        <v>37</v>
      </c>
      <c r="L6" s="52">
        <v>42060</v>
      </c>
      <c r="M6" s="20">
        <v>150000</v>
      </c>
      <c r="N6" s="7">
        <f t="shared" si="1"/>
        <v>0.46875</v>
      </c>
      <c r="O6" s="23"/>
      <c r="P6" s="69"/>
    </row>
    <row r="7" spans="1:16" s="6" customFormat="1" ht="51">
      <c r="A7" s="22" t="s">
        <v>60</v>
      </c>
      <c r="B7" s="17">
        <v>259276</v>
      </c>
      <c r="C7" s="18">
        <v>1646</v>
      </c>
      <c r="D7" s="19" t="s">
        <v>61</v>
      </c>
      <c r="E7" s="18">
        <v>3</v>
      </c>
      <c r="F7" s="18">
        <v>1</v>
      </c>
      <c r="G7" s="18">
        <v>391494</v>
      </c>
      <c r="H7" s="18">
        <v>195747</v>
      </c>
      <c r="I7" s="20">
        <v>195000</v>
      </c>
      <c r="J7" s="8">
        <f t="shared" si="0"/>
        <v>0.4980919247804564</v>
      </c>
      <c r="K7" s="21" t="s">
        <v>36</v>
      </c>
      <c r="L7" s="52">
        <v>42052</v>
      </c>
      <c r="M7" s="20">
        <v>100000</v>
      </c>
      <c r="N7" s="7">
        <f t="shared" si="1"/>
        <v>0.25543175629766995</v>
      </c>
      <c r="O7" s="76"/>
      <c r="P7" s="69"/>
    </row>
    <row r="8" spans="1:16" s="6" customFormat="1" ht="25.5">
      <c r="A8" s="22" t="s">
        <v>185</v>
      </c>
      <c r="B8" s="17">
        <v>259284</v>
      </c>
      <c r="C8" s="18">
        <v>905</v>
      </c>
      <c r="D8" s="19" t="s">
        <v>186</v>
      </c>
      <c r="E8" s="18">
        <v>1</v>
      </c>
      <c r="F8" s="18">
        <v>1</v>
      </c>
      <c r="G8" s="18">
        <v>302000</v>
      </c>
      <c r="H8" s="18">
        <v>151000</v>
      </c>
      <c r="I8" s="20">
        <v>151000</v>
      </c>
      <c r="J8" s="8">
        <f t="shared" si="0"/>
        <v>0.5</v>
      </c>
      <c r="K8" s="21" t="s">
        <v>36</v>
      </c>
      <c r="L8" s="52">
        <v>42061</v>
      </c>
      <c r="M8" s="20">
        <v>150000</v>
      </c>
      <c r="N8" s="7">
        <f t="shared" si="1"/>
        <v>0.4966887417218543</v>
      </c>
      <c r="O8" s="76"/>
      <c r="P8" s="70" t="s">
        <v>88</v>
      </c>
    </row>
    <row r="9" spans="1:16" s="6" customFormat="1" ht="12.75">
      <c r="A9" s="22" t="s">
        <v>68</v>
      </c>
      <c r="B9" s="17">
        <v>573205</v>
      </c>
      <c r="C9" s="18">
        <v>300</v>
      </c>
      <c r="D9" s="19" t="s">
        <v>69</v>
      </c>
      <c r="E9" s="18">
        <v>3</v>
      </c>
      <c r="F9" s="18">
        <v>1</v>
      </c>
      <c r="G9" s="18">
        <v>600000</v>
      </c>
      <c r="H9" s="18">
        <v>300000</v>
      </c>
      <c r="I9" s="20">
        <v>300000</v>
      </c>
      <c r="J9" s="8">
        <f t="shared" si="0"/>
        <v>0.5</v>
      </c>
      <c r="K9" s="21" t="s">
        <v>36</v>
      </c>
      <c r="L9" s="52">
        <v>42051</v>
      </c>
      <c r="M9" s="20">
        <v>170000</v>
      </c>
      <c r="N9" s="7">
        <f t="shared" si="1"/>
        <v>0.2833333333333333</v>
      </c>
      <c r="O9" s="76"/>
      <c r="P9" s="69"/>
    </row>
    <row r="10" spans="1:16" s="6" customFormat="1" ht="25.5">
      <c r="A10" s="22" t="s">
        <v>68</v>
      </c>
      <c r="B10" s="17">
        <v>573205</v>
      </c>
      <c r="C10" s="18">
        <v>300</v>
      </c>
      <c r="D10" s="19" t="s">
        <v>70</v>
      </c>
      <c r="E10" s="18">
        <v>1</v>
      </c>
      <c r="F10" s="18">
        <v>2</v>
      </c>
      <c r="G10" s="18">
        <v>2500000</v>
      </c>
      <c r="H10" s="18">
        <v>1250000</v>
      </c>
      <c r="I10" s="20">
        <v>1250000</v>
      </c>
      <c r="J10" s="8">
        <f t="shared" si="0"/>
        <v>0.5</v>
      </c>
      <c r="K10" s="21" t="s">
        <v>37</v>
      </c>
      <c r="L10" s="52">
        <v>42051</v>
      </c>
      <c r="M10" s="20">
        <v>0</v>
      </c>
      <c r="N10" s="7">
        <f t="shared" si="1"/>
        <v>0</v>
      </c>
      <c r="O10" s="23"/>
      <c r="P10" s="69"/>
    </row>
    <row r="11" spans="1:16" s="6" customFormat="1" ht="25.5">
      <c r="A11" s="22" t="s">
        <v>161</v>
      </c>
      <c r="B11" s="17">
        <v>573221</v>
      </c>
      <c r="C11" s="18">
        <v>370</v>
      </c>
      <c r="D11" s="19" t="s">
        <v>162</v>
      </c>
      <c r="E11" s="18">
        <v>1</v>
      </c>
      <c r="F11" s="18">
        <v>1</v>
      </c>
      <c r="G11" s="18">
        <v>158235</v>
      </c>
      <c r="H11" s="18">
        <v>79100</v>
      </c>
      <c r="I11" s="20">
        <v>79000</v>
      </c>
      <c r="J11" s="8">
        <f t="shared" si="0"/>
        <v>0.49925743356400293</v>
      </c>
      <c r="K11" s="21" t="s">
        <v>37</v>
      </c>
      <c r="L11" s="52">
        <v>42062</v>
      </c>
      <c r="M11" s="20">
        <v>79000</v>
      </c>
      <c r="N11" s="7">
        <f t="shared" si="1"/>
        <v>0.49925743356400293</v>
      </c>
      <c r="O11" s="23"/>
      <c r="P11" s="69"/>
    </row>
    <row r="12" spans="1:16" s="6" customFormat="1" ht="25.5">
      <c r="A12" s="22" t="s">
        <v>38</v>
      </c>
      <c r="B12" s="17">
        <v>573132</v>
      </c>
      <c r="C12" s="18">
        <v>1437</v>
      </c>
      <c r="D12" s="19" t="s">
        <v>45</v>
      </c>
      <c r="E12" s="18">
        <v>3</v>
      </c>
      <c r="F12" s="18">
        <v>1</v>
      </c>
      <c r="G12" s="18">
        <v>550000</v>
      </c>
      <c r="H12" s="18">
        <v>220000</v>
      </c>
      <c r="I12" s="20">
        <v>220000</v>
      </c>
      <c r="J12" s="8">
        <f t="shared" si="0"/>
        <v>0.4</v>
      </c>
      <c r="K12" s="21" t="s">
        <v>36</v>
      </c>
      <c r="L12" s="52">
        <v>42045</v>
      </c>
      <c r="M12" s="20">
        <v>125000</v>
      </c>
      <c r="N12" s="7">
        <f t="shared" si="1"/>
        <v>0.22727272727272727</v>
      </c>
      <c r="O12" s="76"/>
      <c r="P12" s="70"/>
    </row>
    <row r="13" spans="1:16" s="6" customFormat="1" ht="63.75">
      <c r="A13" s="22" t="s">
        <v>63</v>
      </c>
      <c r="B13" s="17">
        <v>253910</v>
      </c>
      <c r="C13" s="18">
        <v>1240</v>
      </c>
      <c r="D13" s="19" t="s">
        <v>182</v>
      </c>
      <c r="E13" s="18">
        <v>1</v>
      </c>
      <c r="F13" s="18">
        <v>1</v>
      </c>
      <c r="G13" s="18">
        <v>260000</v>
      </c>
      <c r="H13" s="18">
        <v>156000</v>
      </c>
      <c r="I13" s="20"/>
      <c r="J13" s="8">
        <f t="shared" si="0"/>
        <v>0</v>
      </c>
      <c r="K13" s="21" t="s">
        <v>36</v>
      </c>
      <c r="L13" s="52">
        <v>42061</v>
      </c>
      <c r="M13" s="20">
        <v>126000</v>
      </c>
      <c r="N13" s="7">
        <f t="shared" si="1"/>
        <v>0.4846153846153846</v>
      </c>
      <c r="O13" s="23" t="s">
        <v>113</v>
      </c>
      <c r="P13" s="69"/>
    </row>
    <row r="14" spans="1:16" s="6" customFormat="1" ht="25.5">
      <c r="A14" s="22" t="s">
        <v>41</v>
      </c>
      <c r="B14" s="17">
        <v>253928</v>
      </c>
      <c r="C14" s="18">
        <v>921</v>
      </c>
      <c r="D14" s="19" t="s">
        <v>44</v>
      </c>
      <c r="E14" s="18">
        <v>1</v>
      </c>
      <c r="F14" s="18">
        <v>1</v>
      </c>
      <c r="G14" s="18">
        <v>330000</v>
      </c>
      <c r="H14" s="18">
        <v>112500</v>
      </c>
      <c r="I14" s="20">
        <v>165000</v>
      </c>
      <c r="J14" s="8">
        <f t="shared" si="0"/>
        <v>0.5</v>
      </c>
      <c r="K14" s="21" t="s">
        <v>36</v>
      </c>
      <c r="L14" s="52">
        <v>42045</v>
      </c>
      <c r="M14" s="20">
        <v>150000</v>
      </c>
      <c r="N14" s="7">
        <f t="shared" si="1"/>
        <v>0.45454545454545453</v>
      </c>
      <c r="O14" s="38"/>
      <c r="P14" s="69"/>
    </row>
    <row r="15" spans="1:17" s="6" customFormat="1" ht="25.5">
      <c r="A15" s="22" t="s">
        <v>89</v>
      </c>
      <c r="B15" s="17">
        <v>573230</v>
      </c>
      <c r="C15" s="18">
        <v>566</v>
      </c>
      <c r="D15" s="19" t="s">
        <v>90</v>
      </c>
      <c r="E15" s="18">
        <v>3</v>
      </c>
      <c r="F15" s="18">
        <v>1</v>
      </c>
      <c r="G15" s="18">
        <v>600000</v>
      </c>
      <c r="H15" s="18">
        <v>300000</v>
      </c>
      <c r="I15" s="20">
        <v>300000</v>
      </c>
      <c r="J15" s="8">
        <f t="shared" si="0"/>
        <v>0.5</v>
      </c>
      <c r="K15" s="21" t="s">
        <v>36</v>
      </c>
      <c r="L15" s="52">
        <v>42054</v>
      </c>
      <c r="M15" s="20">
        <v>150000</v>
      </c>
      <c r="N15" s="7">
        <f t="shared" si="1"/>
        <v>0.25</v>
      </c>
      <c r="O15" s="38"/>
      <c r="P15" s="69"/>
      <c r="Q15" s="56"/>
    </row>
    <row r="16" spans="1:16" s="6" customFormat="1" ht="25.5">
      <c r="A16" s="22" t="s">
        <v>49</v>
      </c>
      <c r="B16" s="17">
        <v>480002</v>
      </c>
      <c r="C16" s="18">
        <v>488</v>
      </c>
      <c r="D16" s="19" t="s">
        <v>50</v>
      </c>
      <c r="E16" s="18">
        <v>3</v>
      </c>
      <c r="F16" s="18">
        <v>1</v>
      </c>
      <c r="G16" s="18">
        <v>2371600</v>
      </c>
      <c r="H16" s="18">
        <v>1186000</v>
      </c>
      <c r="I16" s="20">
        <v>1185000</v>
      </c>
      <c r="J16" s="8">
        <f t="shared" si="0"/>
        <v>0.4996626749873503</v>
      </c>
      <c r="K16" s="21" t="s">
        <v>36</v>
      </c>
      <c r="L16" s="52">
        <v>42045</v>
      </c>
      <c r="M16" s="20">
        <v>170000</v>
      </c>
      <c r="N16" s="7">
        <f t="shared" si="1"/>
        <v>0.0716815651880587</v>
      </c>
      <c r="O16" s="23"/>
      <c r="P16" s="69"/>
    </row>
    <row r="17" spans="1:16" s="6" customFormat="1" ht="38.25">
      <c r="A17" s="22" t="s">
        <v>49</v>
      </c>
      <c r="B17" s="17">
        <v>480002</v>
      </c>
      <c r="C17" s="18">
        <v>488</v>
      </c>
      <c r="D17" s="19" t="s">
        <v>85</v>
      </c>
      <c r="E17" s="18">
        <v>3</v>
      </c>
      <c r="F17" s="18">
        <v>2</v>
      </c>
      <c r="G17" s="18">
        <v>395205</v>
      </c>
      <c r="H17" s="18">
        <v>197000</v>
      </c>
      <c r="I17" s="20">
        <v>197000</v>
      </c>
      <c r="J17" s="8">
        <f t="shared" si="0"/>
        <v>0.49847547475360887</v>
      </c>
      <c r="K17" s="21" t="s">
        <v>36</v>
      </c>
      <c r="L17" s="52"/>
      <c r="M17" s="20">
        <v>0</v>
      </c>
      <c r="N17" s="7">
        <f t="shared" si="1"/>
        <v>0</v>
      </c>
      <c r="O17" s="76"/>
      <c r="P17" s="69"/>
    </row>
    <row r="18" spans="1:17" s="6" customFormat="1" ht="25.5">
      <c r="A18" s="22" t="s">
        <v>96</v>
      </c>
      <c r="B18" s="17">
        <v>254592</v>
      </c>
      <c r="C18" s="18">
        <v>1918</v>
      </c>
      <c r="D18" s="19" t="s">
        <v>97</v>
      </c>
      <c r="E18" s="18">
        <v>1</v>
      </c>
      <c r="F18" s="18">
        <v>1</v>
      </c>
      <c r="G18" s="18">
        <v>1300000</v>
      </c>
      <c r="H18" s="18">
        <v>650000</v>
      </c>
      <c r="I18" s="20">
        <v>650000</v>
      </c>
      <c r="J18" s="8">
        <f t="shared" si="0"/>
        <v>0.5</v>
      </c>
      <c r="K18" s="21" t="s">
        <v>37</v>
      </c>
      <c r="L18" s="52">
        <v>42059</v>
      </c>
      <c r="M18" s="20">
        <v>100000</v>
      </c>
      <c r="N18" s="7">
        <f t="shared" si="1"/>
        <v>0.07692307692307693</v>
      </c>
      <c r="O18" s="76"/>
      <c r="P18" s="70"/>
      <c r="Q18" s="43"/>
    </row>
    <row r="19" spans="1:16" s="6" customFormat="1" ht="38.25">
      <c r="A19" s="22" t="s">
        <v>96</v>
      </c>
      <c r="B19" s="17">
        <v>254592</v>
      </c>
      <c r="C19" s="18">
        <v>1918</v>
      </c>
      <c r="D19" s="19" t="s">
        <v>98</v>
      </c>
      <c r="E19" s="18">
        <v>1</v>
      </c>
      <c r="F19" s="18">
        <v>2</v>
      </c>
      <c r="G19" s="18">
        <v>160000</v>
      </c>
      <c r="H19" s="18">
        <v>80000</v>
      </c>
      <c r="I19" s="20">
        <v>80000</v>
      </c>
      <c r="J19" s="8">
        <f t="shared" si="0"/>
        <v>0.5</v>
      </c>
      <c r="K19" s="21" t="s">
        <v>36</v>
      </c>
      <c r="L19" s="52">
        <v>42059</v>
      </c>
      <c r="M19" s="20">
        <v>0</v>
      </c>
      <c r="N19" s="7">
        <f t="shared" si="1"/>
        <v>0</v>
      </c>
      <c r="O19" s="75"/>
      <c r="P19" s="69"/>
    </row>
    <row r="20" spans="1:16" s="6" customFormat="1" ht="25.5">
      <c r="A20" s="22" t="s">
        <v>58</v>
      </c>
      <c r="B20" s="17">
        <v>259331</v>
      </c>
      <c r="C20" s="18">
        <v>299</v>
      </c>
      <c r="D20" s="19" t="s">
        <v>59</v>
      </c>
      <c r="E20" s="18">
        <v>3</v>
      </c>
      <c r="F20" s="18">
        <v>1</v>
      </c>
      <c r="G20" s="18">
        <v>540000</v>
      </c>
      <c r="H20" s="18">
        <v>250000</v>
      </c>
      <c r="I20" s="20">
        <v>250000</v>
      </c>
      <c r="J20" s="8">
        <f t="shared" si="0"/>
        <v>0.46296296296296297</v>
      </c>
      <c r="K20" s="21" t="s">
        <v>37</v>
      </c>
      <c r="L20" s="52">
        <v>42051</v>
      </c>
      <c r="M20" s="20">
        <v>170000</v>
      </c>
      <c r="N20" s="7">
        <f t="shared" si="1"/>
        <v>0.3148148148148148</v>
      </c>
      <c r="O20" s="23"/>
      <c r="P20" s="70"/>
    </row>
    <row r="21" spans="1:17" s="6" customFormat="1" ht="25.5">
      <c r="A21" s="22" t="s">
        <v>192</v>
      </c>
      <c r="B21" s="17">
        <v>254614</v>
      </c>
      <c r="C21" s="18">
        <v>586</v>
      </c>
      <c r="D21" s="19" t="s">
        <v>195</v>
      </c>
      <c r="E21" s="18">
        <v>1</v>
      </c>
      <c r="F21" s="18">
        <v>1</v>
      </c>
      <c r="G21" s="18">
        <v>580750</v>
      </c>
      <c r="H21" s="18">
        <v>290375</v>
      </c>
      <c r="I21" s="20">
        <v>290000</v>
      </c>
      <c r="J21" s="8">
        <f t="shared" si="0"/>
        <v>0.4993542832544124</v>
      </c>
      <c r="K21" s="21" t="s">
        <v>37</v>
      </c>
      <c r="L21" s="52">
        <v>42065</v>
      </c>
      <c r="M21" s="20">
        <v>150000</v>
      </c>
      <c r="N21" s="7">
        <f t="shared" si="1"/>
        <v>0.2582866982350409</v>
      </c>
      <c r="O21" s="76"/>
      <c r="P21" s="70" t="s">
        <v>88</v>
      </c>
      <c r="Q21" s="2"/>
    </row>
    <row r="22" spans="1:16" s="6" customFormat="1" ht="25.5">
      <c r="A22" s="22" t="s">
        <v>71</v>
      </c>
      <c r="B22" s="17">
        <v>519278</v>
      </c>
      <c r="C22" s="18">
        <v>356</v>
      </c>
      <c r="D22" s="19" t="s">
        <v>72</v>
      </c>
      <c r="E22" s="18">
        <v>3</v>
      </c>
      <c r="F22" s="18">
        <v>1</v>
      </c>
      <c r="G22" s="18">
        <v>510000</v>
      </c>
      <c r="H22" s="18">
        <v>255000</v>
      </c>
      <c r="I22" s="20">
        <v>255000</v>
      </c>
      <c r="J22" s="8">
        <f t="shared" si="0"/>
        <v>0.5</v>
      </c>
      <c r="K22" s="21" t="s">
        <v>37</v>
      </c>
      <c r="L22" s="52">
        <v>42051</v>
      </c>
      <c r="M22" s="20">
        <v>170000</v>
      </c>
      <c r="N22" s="7">
        <f t="shared" si="1"/>
        <v>0.3333333333333333</v>
      </c>
      <c r="O22" s="23"/>
      <c r="P22" s="69"/>
    </row>
    <row r="23" spans="1:16" s="6" customFormat="1" ht="38.25">
      <c r="A23" s="22" t="s">
        <v>86</v>
      </c>
      <c r="B23" s="17">
        <v>259381</v>
      </c>
      <c r="C23" s="18">
        <v>455</v>
      </c>
      <c r="D23" s="19" t="s">
        <v>87</v>
      </c>
      <c r="E23" s="18">
        <v>1</v>
      </c>
      <c r="F23" s="18">
        <v>1</v>
      </c>
      <c r="G23" s="18">
        <v>850000</v>
      </c>
      <c r="H23" s="18">
        <v>300000</v>
      </c>
      <c r="I23" s="20">
        <v>300000</v>
      </c>
      <c r="J23" s="8">
        <f t="shared" si="0"/>
        <v>0.35294117647058826</v>
      </c>
      <c r="K23" s="21" t="s">
        <v>37</v>
      </c>
      <c r="L23" s="52">
        <v>42055</v>
      </c>
      <c r="M23" s="20">
        <v>170000</v>
      </c>
      <c r="N23" s="7">
        <f t="shared" si="1"/>
        <v>0.2</v>
      </c>
      <c r="O23" s="77"/>
      <c r="P23" s="71" t="s">
        <v>88</v>
      </c>
    </row>
    <row r="24" spans="1:16" s="6" customFormat="1" ht="25.5">
      <c r="A24" s="22" t="s">
        <v>108</v>
      </c>
      <c r="B24" s="17">
        <v>254673</v>
      </c>
      <c r="C24" s="18">
        <v>700</v>
      </c>
      <c r="D24" s="19" t="s">
        <v>121</v>
      </c>
      <c r="E24" s="18">
        <v>1</v>
      </c>
      <c r="F24" s="18">
        <v>1</v>
      </c>
      <c r="G24" s="18">
        <v>350000</v>
      </c>
      <c r="H24" s="18">
        <v>350000</v>
      </c>
      <c r="I24" s="20">
        <v>175000</v>
      </c>
      <c r="J24" s="8">
        <f t="shared" si="0"/>
        <v>0.5</v>
      </c>
      <c r="K24" s="21" t="s">
        <v>37</v>
      </c>
      <c r="L24" s="52">
        <v>42060</v>
      </c>
      <c r="M24" s="20">
        <v>150000</v>
      </c>
      <c r="N24" s="7">
        <f t="shared" si="1"/>
        <v>0.42857142857142855</v>
      </c>
      <c r="O24" s="76"/>
      <c r="P24" s="70"/>
    </row>
    <row r="25" spans="1:16" s="6" customFormat="1" ht="25.5">
      <c r="A25" s="22" t="s">
        <v>48</v>
      </c>
      <c r="B25" s="17">
        <v>259411</v>
      </c>
      <c r="C25" s="18">
        <v>906</v>
      </c>
      <c r="D25" s="19" t="s">
        <v>51</v>
      </c>
      <c r="E25" s="18">
        <v>3</v>
      </c>
      <c r="F25" s="18">
        <v>1</v>
      </c>
      <c r="G25" s="18">
        <v>785000</v>
      </c>
      <c r="H25" s="18">
        <v>390000</v>
      </c>
      <c r="I25" s="20">
        <v>390000</v>
      </c>
      <c r="J25" s="8">
        <f t="shared" si="0"/>
        <v>0.4968152866242038</v>
      </c>
      <c r="K25" s="21" t="s">
        <v>36</v>
      </c>
      <c r="L25" s="52">
        <v>42046</v>
      </c>
      <c r="M25" s="20">
        <v>150000</v>
      </c>
      <c r="N25" s="7">
        <f t="shared" si="1"/>
        <v>0.1910828025477707</v>
      </c>
      <c r="O25" s="76"/>
      <c r="P25" s="69"/>
    </row>
    <row r="26" spans="1:17" s="6" customFormat="1" ht="63.75">
      <c r="A26" s="22" t="s">
        <v>67</v>
      </c>
      <c r="B26" s="17">
        <v>572675</v>
      </c>
      <c r="C26" s="18">
        <v>519</v>
      </c>
      <c r="D26" s="19" t="s">
        <v>73</v>
      </c>
      <c r="E26" s="18">
        <v>1</v>
      </c>
      <c r="F26" s="18">
        <v>1</v>
      </c>
      <c r="G26" s="18">
        <v>400000</v>
      </c>
      <c r="H26" s="18">
        <v>200000</v>
      </c>
      <c r="I26" s="20">
        <v>200000</v>
      </c>
      <c r="J26" s="8">
        <f t="shared" si="0"/>
        <v>0.5</v>
      </c>
      <c r="K26" s="21" t="s">
        <v>37</v>
      </c>
      <c r="L26" s="52">
        <v>42051</v>
      </c>
      <c r="M26" s="20">
        <v>151000</v>
      </c>
      <c r="N26" s="7">
        <f t="shared" si="1"/>
        <v>0.3775</v>
      </c>
      <c r="O26" s="23" t="s">
        <v>113</v>
      </c>
      <c r="P26" s="69"/>
      <c r="Q26" s="51"/>
    </row>
    <row r="27" spans="1:16" s="6" customFormat="1" ht="25.5">
      <c r="A27" s="22" t="s">
        <v>40</v>
      </c>
      <c r="B27" s="17">
        <v>573256</v>
      </c>
      <c r="C27" s="18">
        <v>418</v>
      </c>
      <c r="D27" s="19" t="s">
        <v>46</v>
      </c>
      <c r="E27" s="18">
        <v>3</v>
      </c>
      <c r="F27" s="18">
        <v>1</v>
      </c>
      <c r="G27" s="18">
        <v>1443000</v>
      </c>
      <c r="H27" s="18">
        <v>400000</v>
      </c>
      <c r="I27" s="20">
        <v>400000</v>
      </c>
      <c r="J27" s="8">
        <f t="shared" si="0"/>
        <v>0.2772002772002772</v>
      </c>
      <c r="K27" s="21" t="s">
        <v>37</v>
      </c>
      <c r="L27" s="52">
        <v>42040</v>
      </c>
      <c r="M27" s="20">
        <v>170000</v>
      </c>
      <c r="N27" s="7">
        <f t="shared" si="1"/>
        <v>0.11781011781011781</v>
      </c>
      <c r="O27" s="23"/>
      <c r="P27" s="69"/>
    </row>
    <row r="28" spans="1:16" s="43" customFormat="1" ht="12.75">
      <c r="A28" s="22" t="s">
        <v>159</v>
      </c>
      <c r="B28" s="17">
        <v>573167</v>
      </c>
      <c r="C28" s="18">
        <v>740</v>
      </c>
      <c r="D28" s="19" t="s">
        <v>160</v>
      </c>
      <c r="E28" s="18">
        <v>3</v>
      </c>
      <c r="F28" s="18">
        <v>1</v>
      </c>
      <c r="G28" s="18">
        <v>796000</v>
      </c>
      <c r="H28" s="18">
        <v>350000</v>
      </c>
      <c r="I28" s="20">
        <v>350000</v>
      </c>
      <c r="J28" s="8">
        <f t="shared" si="0"/>
        <v>0.4396984924623116</v>
      </c>
      <c r="K28" s="21" t="s">
        <v>37</v>
      </c>
      <c r="L28" s="52">
        <v>42062</v>
      </c>
      <c r="M28" s="20">
        <v>150000</v>
      </c>
      <c r="N28" s="7">
        <f t="shared" si="1"/>
        <v>0.1884422110552764</v>
      </c>
      <c r="O28" s="23"/>
      <c r="P28" s="69"/>
    </row>
    <row r="29" spans="1:17" s="43" customFormat="1" ht="25.5">
      <c r="A29" s="22" t="s">
        <v>131</v>
      </c>
      <c r="B29" s="17">
        <v>872067</v>
      </c>
      <c r="C29" s="18">
        <v>307</v>
      </c>
      <c r="D29" s="19" t="s">
        <v>132</v>
      </c>
      <c r="E29" s="18">
        <v>1</v>
      </c>
      <c r="F29" s="18">
        <v>1</v>
      </c>
      <c r="G29" s="18">
        <v>550000</v>
      </c>
      <c r="H29" s="18">
        <v>275000</v>
      </c>
      <c r="I29" s="20">
        <v>275000</v>
      </c>
      <c r="J29" s="8">
        <f t="shared" si="0"/>
        <v>0.5</v>
      </c>
      <c r="K29" s="21" t="s">
        <v>133</v>
      </c>
      <c r="L29" s="52">
        <v>42061</v>
      </c>
      <c r="M29" s="20">
        <v>170000</v>
      </c>
      <c r="N29" s="7">
        <f t="shared" si="1"/>
        <v>0.3090909090909091</v>
      </c>
      <c r="O29" s="23"/>
      <c r="P29" s="72"/>
      <c r="Q29" s="1"/>
    </row>
    <row r="30" spans="1:16" s="6" customFormat="1" ht="12.75">
      <c r="A30" s="22" t="s">
        <v>120</v>
      </c>
      <c r="B30" s="17">
        <v>254011</v>
      </c>
      <c r="C30" s="18">
        <v>276</v>
      </c>
      <c r="D30" s="19" t="s">
        <v>128</v>
      </c>
      <c r="E30" s="18">
        <v>1</v>
      </c>
      <c r="F30" s="18">
        <v>1</v>
      </c>
      <c r="G30" s="18">
        <v>500000</v>
      </c>
      <c r="H30" s="18">
        <v>250000</v>
      </c>
      <c r="I30" s="20">
        <v>250000</v>
      </c>
      <c r="J30" s="8">
        <f t="shared" si="0"/>
        <v>0.5</v>
      </c>
      <c r="K30" s="21" t="s">
        <v>36</v>
      </c>
      <c r="L30" s="52">
        <v>42061</v>
      </c>
      <c r="M30" s="20">
        <v>170000</v>
      </c>
      <c r="N30" s="7">
        <f t="shared" si="1"/>
        <v>0.34</v>
      </c>
      <c r="O30" s="77"/>
      <c r="P30" s="69"/>
    </row>
    <row r="31" spans="1:16" s="6" customFormat="1" ht="25.5">
      <c r="A31" s="22" t="s">
        <v>109</v>
      </c>
      <c r="B31" s="17">
        <v>254762</v>
      </c>
      <c r="C31" s="18">
        <v>802</v>
      </c>
      <c r="D31" s="19" t="s">
        <v>126</v>
      </c>
      <c r="E31" s="18">
        <v>3</v>
      </c>
      <c r="F31" s="18">
        <v>1</v>
      </c>
      <c r="G31" s="18">
        <v>1018453.6</v>
      </c>
      <c r="H31" s="18">
        <v>400000</v>
      </c>
      <c r="I31" s="20">
        <v>400000</v>
      </c>
      <c r="J31" s="8">
        <f t="shared" si="0"/>
        <v>0.392752306045165</v>
      </c>
      <c r="K31" s="21" t="s">
        <v>36</v>
      </c>
      <c r="L31" s="52">
        <v>42060</v>
      </c>
      <c r="M31" s="20">
        <v>150000</v>
      </c>
      <c r="N31" s="7">
        <f t="shared" si="1"/>
        <v>0.14728211476693687</v>
      </c>
      <c r="O31" s="76"/>
      <c r="P31" s="69"/>
    </row>
    <row r="32" spans="1:17" s="6" customFormat="1" ht="12.75">
      <c r="A32" s="22" t="s">
        <v>173</v>
      </c>
      <c r="B32" s="17">
        <v>254029</v>
      </c>
      <c r="C32" s="18">
        <v>1486</v>
      </c>
      <c r="D32" s="19" t="s">
        <v>174</v>
      </c>
      <c r="E32" s="18">
        <v>3</v>
      </c>
      <c r="F32" s="18">
        <v>1</v>
      </c>
      <c r="G32" s="18">
        <v>203632</v>
      </c>
      <c r="H32" s="18">
        <v>101000</v>
      </c>
      <c r="I32" s="20">
        <v>101000</v>
      </c>
      <c r="J32" s="8">
        <f t="shared" si="0"/>
        <v>0.49599277127367014</v>
      </c>
      <c r="K32" s="21" t="s">
        <v>36</v>
      </c>
      <c r="L32" s="52">
        <v>42060</v>
      </c>
      <c r="M32" s="20">
        <v>100000</v>
      </c>
      <c r="N32" s="7">
        <f t="shared" si="1"/>
        <v>0.4910819517561091</v>
      </c>
      <c r="O32" s="76"/>
      <c r="P32" s="69"/>
      <c r="Q32" s="43"/>
    </row>
    <row r="33" spans="1:16" s="6" customFormat="1" ht="12.75">
      <c r="A33" s="22" t="s">
        <v>56</v>
      </c>
      <c r="B33" s="17">
        <v>259462</v>
      </c>
      <c r="C33" s="18">
        <v>602</v>
      </c>
      <c r="D33" s="19" t="s">
        <v>57</v>
      </c>
      <c r="E33" s="18">
        <v>1</v>
      </c>
      <c r="F33" s="18">
        <v>1</v>
      </c>
      <c r="G33" s="18">
        <v>2193963.21</v>
      </c>
      <c r="H33" s="18">
        <v>1096000</v>
      </c>
      <c r="I33" s="20">
        <v>1096000</v>
      </c>
      <c r="J33" s="8">
        <f t="shared" si="0"/>
        <v>0.4995525882131816</v>
      </c>
      <c r="K33" s="21" t="s">
        <v>37</v>
      </c>
      <c r="L33" s="52">
        <v>42051</v>
      </c>
      <c r="M33" s="20">
        <v>150000</v>
      </c>
      <c r="N33" s="7">
        <f t="shared" si="1"/>
        <v>0.0683694235693223</v>
      </c>
      <c r="O33" s="78"/>
      <c r="P33" s="69"/>
    </row>
    <row r="34" spans="1:16" s="6" customFormat="1" ht="25.5">
      <c r="A34" s="22" t="s">
        <v>77</v>
      </c>
      <c r="B34" s="17">
        <v>259497</v>
      </c>
      <c r="C34" s="18">
        <v>1284</v>
      </c>
      <c r="D34" s="19" t="s">
        <v>78</v>
      </c>
      <c r="E34" s="18">
        <v>3</v>
      </c>
      <c r="F34" s="18">
        <v>1</v>
      </c>
      <c r="G34" s="18">
        <v>440000</v>
      </c>
      <c r="H34" s="18">
        <v>220000</v>
      </c>
      <c r="I34" s="20">
        <v>220000</v>
      </c>
      <c r="J34" s="8">
        <f aca="true" t="shared" si="2" ref="J34:J65">I34/G34</f>
        <v>0.5</v>
      </c>
      <c r="K34" s="21" t="s">
        <v>37</v>
      </c>
      <c r="L34" s="52">
        <v>42053</v>
      </c>
      <c r="M34" s="20">
        <v>125000</v>
      </c>
      <c r="N34" s="7">
        <f aca="true" t="shared" si="3" ref="N34:N65">M34/G34</f>
        <v>0.2840909090909091</v>
      </c>
      <c r="O34" s="76"/>
      <c r="P34" s="70"/>
    </row>
    <row r="35" spans="1:16" s="6" customFormat="1" ht="25.5">
      <c r="A35" s="22" t="s">
        <v>129</v>
      </c>
      <c r="B35" s="17">
        <v>254789</v>
      </c>
      <c r="C35" s="18">
        <v>1100</v>
      </c>
      <c r="D35" s="19" t="s">
        <v>130</v>
      </c>
      <c r="E35" s="18">
        <v>1</v>
      </c>
      <c r="F35" s="18">
        <v>1</v>
      </c>
      <c r="G35" s="18">
        <v>372562</v>
      </c>
      <c r="H35" s="18">
        <v>180000</v>
      </c>
      <c r="I35" s="20">
        <v>180000</v>
      </c>
      <c r="J35" s="8">
        <f t="shared" si="2"/>
        <v>0.4831410610851348</v>
      </c>
      <c r="K35" s="21" t="s">
        <v>36</v>
      </c>
      <c r="L35" s="52">
        <v>42062</v>
      </c>
      <c r="M35" s="20">
        <v>125000</v>
      </c>
      <c r="N35" s="7">
        <f t="shared" si="3"/>
        <v>0.33551462575356583</v>
      </c>
      <c r="O35" s="76"/>
      <c r="P35" s="70"/>
    </row>
    <row r="36" spans="1:16" s="6" customFormat="1" ht="25.5">
      <c r="A36" s="22" t="s">
        <v>54</v>
      </c>
      <c r="B36" s="17">
        <v>254070</v>
      </c>
      <c r="C36" s="18">
        <v>333</v>
      </c>
      <c r="D36" s="19" t="s">
        <v>55</v>
      </c>
      <c r="E36" s="18">
        <v>3</v>
      </c>
      <c r="F36" s="18">
        <v>1</v>
      </c>
      <c r="G36" s="18">
        <v>600000</v>
      </c>
      <c r="H36" s="18">
        <v>300000</v>
      </c>
      <c r="I36" s="20">
        <v>300000</v>
      </c>
      <c r="J36" s="8">
        <f t="shared" si="2"/>
        <v>0.5</v>
      </c>
      <c r="K36" s="21" t="s">
        <v>37</v>
      </c>
      <c r="L36" s="52">
        <v>42048</v>
      </c>
      <c r="M36" s="20">
        <v>170000</v>
      </c>
      <c r="N36" s="7">
        <f t="shared" si="3"/>
        <v>0.2833333333333333</v>
      </c>
      <c r="O36" s="76"/>
      <c r="P36" s="69"/>
    </row>
    <row r="37" spans="1:16" s="6" customFormat="1" ht="38.25">
      <c r="A37" s="22" t="s">
        <v>188</v>
      </c>
      <c r="B37" s="17">
        <v>572713</v>
      </c>
      <c r="C37" s="18">
        <v>281</v>
      </c>
      <c r="D37" s="19" t="s">
        <v>193</v>
      </c>
      <c r="E37" s="18">
        <v>1</v>
      </c>
      <c r="F37" s="18">
        <v>1</v>
      </c>
      <c r="G37" s="18">
        <v>380000</v>
      </c>
      <c r="H37" s="18">
        <v>190000</v>
      </c>
      <c r="I37" s="20">
        <v>190000</v>
      </c>
      <c r="J37" s="8">
        <f t="shared" si="2"/>
        <v>0.5</v>
      </c>
      <c r="K37" s="21" t="s">
        <v>37</v>
      </c>
      <c r="L37" s="52">
        <v>42062</v>
      </c>
      <c r="M37" s="20">
        <v>170000</v>
      </c>
      <c r="N37" s="7">
        <f t="shared" si="3"/>
        <v>0.4473684210526316</v>
      </c>
      <c r="O37" s="23"/>
      <c r="P37" s="69"/>
    </row>
    <row r="38" spans="1:16" s="6" customFormat="1" ht="25.5">
      <c r="A38" s="22" t="s">
        <v>188</v>
      </c>
      <c r="B38" s="17">
        <v>572713</v>
      </c>
      <c r="C38" s="18">
        <v>281</v>
      </c>
      <c r="D38" s="19" t="s">
        <v>189</v>
      </c>
      <c r="E38" s="18">
        <v>1</v>
      </c>
      <c r="F38" s="18">
        <v>2</v>
      </c>
      <c r="G38" s="18">
        <v>500000</v>
      </c>
      <c r="H38" s="18">
        <v>250000</v>
      </c>
      <c r="I38" s="20">
        <v>250000</v>
      </c>
      <c r="J38" s="8">
        <f t="shared" si="2"/>
        <v>0.5</v>
      </c>
      <c r="K38" s="21" t="s">
        <v>37</v>
      </c>
      <c r="L38" s="52">
        <v>42062</v>
      </c>
      <c r="M38" s="20">
        <v>0</v>
      </c>
      <c r="N38" s="7">
        <f t="shared" si="3"/>
        <v>0</v>
      </c>
      <c r="O38" s="23"/>
      <c r="P38" s="69"/>
    </row>
    <row r="39" spans="1:17" s="6" customFormat="1" ht="25.5">
      <c r="A39" s="22" t="s">
        <v>81</v>
      </c>
      <c r="B39" s="17">
        <v>573264</v>
      </c>
      <c r="C39" s="18">
        <v>331</v>
      </c>
      <c r="D39" s="19" t="s">
        <v>82</v>
      </c>
      <c r="E39" s="18">
        <v>1</v>
      </c>
      <c r="F39" s="18">
        <v>1</v>
      </c>
      <c r="G39" s="18">
        <v>314963</v>
      </c>
      <c r="H39" s="18">
        <v>157481.5</v>
      </c>
      <c r="I39" s="20">
        <v>157000</v>
      </c>
      <c r="J39" s="8">
        <f t="shared" si="2"/>
        <v>0.49847124900385126</v>
      </c>
      <c r="K39" s="21" t="s">
        <v>36</v>
      </c>
      <c r="L39" s="52">
        <v>42054</v>
      </c>
      <c r="M39" s="20">
        <v>157000</v>
      </c>
      <c r="N39" s="7">
        <f t="shared" si="3"/>
        <v>0.49847124900385126</v>
      </c>
      <c r="O39" s="23"/>
      <c r="P39" s="69"/>
      <c r="Q39" s="51"/>
    </row>
    <row r="40" spans="1:16" s="6" customFormat="1" ht="25.5">
      <c r="A40" s="22" t="s">
        <v>81</v>
      </c>
      <c r="B40" s="17">
        <v>573264</v>
      </c>
      <c r="C40" s="18">
        <v>331</v>
      </c>
      <c r="D40" s="19" t="s">
        <v>83</v>
      </c>
      <c r="E40" s="18">
        <v>1</v>
      </c>
      <c r="F40" s="18">
        <v>2</v>
      </c>
      <c r="G40" s="18">
        <v>179564</v>
      </c>
      <c r="H40" s="18">
        <v>89782</v>
      </c>
      <c r="I40" s="20">
        <v>89000</v>
      </c>
      <c r="J40" s="8">
        <f t="shared" si="2"/>
        <v>0.4956450067942349</v>
      </c>
      <c r="K40" s="21" t="s">
        <v>36</v>
      </c>
      <c r="L40" s="52">
        <v>42054</v>
      </c>
      <c r="M40" s="20">
        <v>0</v>
      </c>
      <c r="N40" s="7">
        <f t="shared" si="3"/>
        <v>0</v>
      </c>
      <c r="O40" s="76"/>
      <c r="P40" s="69"/>
    </row>
    <row r="41" spans="1:16" s="6" customFormat="1" ht="25.5">
      <c r="A41" s="22" t="s">
        <v>175</v>
      </c>
      <c r="B41" s="17">
        <v>254096</v>
      </c>
      <c r="C41" s="18">
        <v>398</v>
      </c>
      <c r="D41" s="19" t="s">
        <v>176</v>
      </c>
      <c r="E41" s="18">
        <v>3</v>
      </c>
      <c r="F41" s="18">
        <v>1</v>
      </c>
      <c r="G41" s="18">
        <v>415478</v>
      </c>
      <c r="H41" s="18">
        <v>207000</v>
      </c>
      <c r="I41" s="20">
        <v>207000</v>
      </c>
      <c r="J41" s="8">
        <f t="shared" si="2"/>
        <v>0.4982213257982372</v>
      </c>
      <c r="K41" s="21" t="s">
        <v>36</v>
      </c>
      <c r="L41" s="52">
        <v>42061</v>
      </c>
      <c r="M41" s="20">
        <v>170000</v>
      </c>
      <c r="N41" s="7">
        <f t="shared" si="3"/>
        <v>0.4091672723946876</v>
      </c>
      <c r="O41" s="76"/>
      <c r="P41" s="70"/>
    </row>
    <row r="42" spans="1:16" s="6" customFormat="1" ht="25.5">
      <c r="A42" s="22" t="s">
        <v>175</v>
      </c>
      <c r="B42" s="17">
        <v>254096</v>
      </c>
      <c r="C42" s="18">
        <v>398</v>
      </c>
      <c r="D42" s="19" t="s">
        <v>177</v>
      </c>
      <c r="E42" s="18">
        <v>3</v>
      </c>
      <c r="F42" s="18">
        <v>2</v>
      </c>
      <c r="G42" s="18">
        <v>416000</v>
      </c>
      <c r="H42" s="18">
        <v>208000</v>
      </c>
      <c r="I42" s="20">
        <v>208000</v>
      </c>
      <c r="J42" s="8">
        <f t="shared" si="2"/>
        <v>0.5</v>
      </c>
      <c r="K42" s="21" t="s">
        <v>36</v>
      </c>
      <c r="L42" s="52">
        <v>42061</v>
      </c>
      <c r="M42" s="20">
        <v>0</v>
      </c>
      <c r="N42" s="7">
        <f t="shared" si="3"/>
        <v>0</v>
      </c>
      <c r="O42" s="76"/>
      <c r="P42" s="69"/>
    </row>
    <row r="43" spans="1:16" s="6" customFormat="1" ht="12.75">
      <c r="A43" s="22" t="s">
        <v>84</v>
      </c>
      <c r="B43" s="17">
        <v>254118</v>
      </c>
      <c r="C43" s="18">
        <v>372</v>
      </c>
      <c r="D43" s="19" t="s">
        <v>95</v>
      </c>
      <c r="E43" s="18">
        <v>3</v>
      </c>
      <c r="F43" s="18">
        <v>1</v>
      </c>
      <c r="G43" s="18">
        <v>174961</v>
      </c>
      <c r="H43" s="18">
        <v>87480</v>
      </c>
      <c r="I43" s="20">
        <v>87000</v>
      </c>
      <c r="J43" s="8">
        <f t="shared" si="2"/>
        <v>0.4972536736758478</v>
      </c>
      <c r="K43" s="21" t="s">
        <v>36</v>
      </c>
      <c r="L43" s="52">
        <v>42054</v>
      </c>
      <c r="M43" s="20">
        <v>87000</v>
      </c>
      <c r="N43" s="7">
        <f t="shared" si="3"/>
        <v>0.4972536736758478</v>
      </c>
      <c r="O43" s="76"/>
      <c r="P43" s="69"/>
    </row>
    <row r="44" spans="1:16" s="6" customFormat="1" ht="63.75">
      <c r="A44" s="22" t="s">
        <v>65</v>
      </c>
      <c r="B44" s="17">
        <v>479080</v>
      </c>
      <c r="C44" s="18">
        <v>323</v>
      </c>
      <c r="D44" s="19" t="s">
        <v>198</v>
      </c>
      <c r="E44" s="18">
        <v>3</v>
      </c>
      <c r="F44" s="18">
        <v>1</v>
      </c>
      <c r="G44" s="18">
        <v>1161186</v>
      </c>
      <c r="H44" s="18">
        <v>387000</v>
      </c>
      <c r="I44" s="20">
        <v>387000</v>
      </c>
      <c r="J44" s="8">
        <f t="shared" si="2"/>
        <v>0.3332799396479117</v>
      </c>
      <c r="K44" s="21" t="s">
        <v>37</v>
      </c>
      <c r="L44" s="52">
        <v>42061</v>
      </c>
      <c r="M44" s="20">
        <v>172000</v>
      </c>
      <c r="N44" s="7">
        <f t="shared" si="3"/>
        <v>0.14812441762129408</v>
      </c>
      <c r="O44" s="23" t="s">
        <v>113</v>
      </c>
      <c r="P44" s="69"/>
    </row>
    <row r="45" spans="1:16" s="6" customFormat="1" ht="63.75">
      <c r="A45" s="22" t="s">
        <v>65</v>
      </c>
      <c r="B45" s="17">
        <v>479080</v>
      </c>
      <c r="C45" s="18">
        <v>323</v>
      </c>
      <c r="D45" s="19" t="s">
        <v>194</v>
      </c>
      <c r="E45" s="18">
        <v>1</v>
      </c>
      <c r="F45" s="18">
        <v>2</v>
      </c>
      <c r="G45" s="18">
        <v>80000</v>
      </c>
      <c r="H45" s="18">
        <v>60000</v>
      </c>
      <c r="I45" s="20">
        <v>48000</v>
      </c>
      <c r="J45" s="8">
        <f t="shared" si="2"/>
        <v>0.6</v>
      </c>
      <c r="K45" s="21" t="s">
        <v>36</v>
      </c>
      <c r="L45" s="52">
        <v>42061</v>
      </c>
      <c r="M45" s="20">
        <v>0</v>
      </c>
      <c r="N45" s="7">
        <f t="shared" si="3"/>
        <v>0</v>
      </c>
      <c r="O45" s="23" t="s">
        <v>113</v>
      </c>
      <c r="P45" s="69"/>
    </row>
    <row r="46" spans="1:16" s="6" customFormat="1" ht="12.75">
      <c r="A46" s="22" t="s">
        <v>170</v>
      </c>
      <c r="B46" s="17">
        <v>572802</v>
      </c>
      <c r="C46" s="18">
        <v>234</v>
      </c>
      <c r="D46" s="19" t="s">
        <v>199</v>
      </c>
      <c r="E46" s="18">
        <v>1</v>
      </c>
      <c r="F46" s="18">
        <v>1</v>
      </c>
      <c r="G46" s="18">
        <v>691131</v>
      </c>
      <c r="H46" s="18">
        <v>345565</v>
      </c>
      <c r="I46" s="20">
        <v>345000</v>
      </c>
      <c r="J46" s="8">
        <f t="shared" si="2"/>
        <v>0.4991817759585375</v>
      </c>
      <c r="K46" s="21" t="s">
        <v>36</v>
      </c>
      <c r="L46" s="52">
        <v>42060</v>
      </c>
      <c r="M46" s="20">
        <v>170000</v>
      </c>
      <c r="N46" s="7">
        <f t="shared" si="3"/>
        <v>0.2459736287331924</v>
      </c>
      <c r="O46" s="77"/>
      <c r="P46" s="69"/>
    </row>
    <row r="47" spans="1:16" s="6" customFormat="1" ht="25.5">
      <c r="A47" s="22" t="s">
        <v>101</v>
      </c>
      <c r="B47" s="17">
        <v>572691</v>
      </c>
      <c r="C47" s="18">
        <v>253</v>
      </c>
      <c r="D47" s="19" t="s">
        <v>197</v>
      </c>
      <c r="E47" s="18">
        <v>1</v>
      </c>
      <c r="F47" s="18">
        <v>1</v>
      </c>
      <c r="G47" s="18">
        <v>300000</v>
      </c>
      <c r="H47" s="18">
        <v>300000</v>
      </c>
      <c r="I47" s="20">
        <v>150000</v>
      </c>
      <c r="J47" s="8">
        <f t="shared" si="2"/>
        <v>0.5</v>
      </c>
      <c r="K47" s="21" t="s">
        <v>37</v>
      </c>
      <c r="L47" s="52">
        <v>42059</v>
      </c>
      <c r="M47" s="20">
        <v>150000</v>
      </c>
      <c r="N47" s="7">
        <f t="shared" si="3"/>
        <v>0.5</v>
      </c>
      <c r="O47" s="76"/>
      <c r="P47" s="69"/>
    </row>
    <row r="48" spans="1:16" s="6" customFormat="1" ht="25.5">
      <c r="A48" s="22" t="s">
        <v>150</v>
      </c>
      <c r="B48" s="17">
        <v>259535</v>
      </c>
      <c r="C48" s="18">
        <v>1801</v>
      </c>
      <c r="D48" s="19" t="s">
        <v>151</v>
      </c>
      <c r="E48" s="18">
        <v>1</v>
      </c>
      <c r="F48" s="18">
        <v>1</v>
      </c>
      <c r="G48" s="18">
        <v>350000</v>
      </c>
      <c r="H48" s="18">
        <v>175000</v>
      </c>
      <c r="I48" s="20">
        <v>175000</v>
      </c>
      <c r="J48" s="8">
        <f t="shared" si="2"/>
        <v>0.5</v>
      </c>
      <c r="K48" s="21" t="s">
        <v>36</v>
      </c>
      <c r="L48" s="52">
        <v>42062</v>
      </c>
      <c r="M48" s="20">
        <v>100000</v>
      </c>
      <c r="N48" s="7">
        <f t="shared" si="3"/>
        <v>0.2857142857142857</v>
      </c>
      <c r="O48" s="75"/>
      <c r="P48" s="69"/>
    </row>
    <row r="49" spans="1:16" s="6" customFormat="1" ht="12.75">
      <c r="A49" s="22" t="s">
        <v>150</v>
      </c>
      <c r="B49" s="17">
        <v>259535</v>
      </c>
      <c r="C49" s="18">
        <v>1801</v>
      </c>
      <c r="D49" s="19" t="s">
        <v>152</v>
      </c>
      <c r="E49" s="18">
        <v>3</v>
      </c>
      <c r="F49" s="18">
        <v>2</v>
      </c>
      <c r="G49" s="18">
        <v>800000</v>
      </c>
      <c r="H49" s="18">
        <v>400000</v>
      </c>
      <c r="I49" s="20">
        <v>400000</v>
      </c>
      <c r="J49" s="8">
        <f t="shared" si="2"/>
        <v>0.5</v>
      </c>
      <c r="K49" s="21" t="s">
        <v>36</v>
      </c>
      <c r="L49" s="52">
        <v>42062</v>
      </c>
      <c r="M49" s="20">
        <v>0</v>
      </c>
      <c r="N49" s="7">
        <f t="shared" si="3"/>
        <v>0</v>
      </c>
      <c r="O49" s="23"/>
      <c r="P49" s="69"/>
    </row>
    <row r="50" spans="1:16" s="6" customFormat="1" ht="25.5">
      <c r="A50" s="22" t="s">
        <v>42</v>
      </c>
      <c r="B50" s="17">
        <v>573272</v>
      </c>
      <c r="C50" s="18">
        <v>795</v>
      </c>
      <c r="D50" s="19" t="s">
        <v>43</v>
      </c>
      <c r="E50" s="18">
        <v>3</v>
      </c>
      <c r="F50" s="18">
        <v>1</v>
      </c>
      <c r="G50" s="18">
        <v>350000</v>
      </c>
      <c r="H50" s="18">
        <v>175000</v>
      </c>
      <c r="I50" s="20">
        <v>175000</v>
      </c>
      <c r="J50" s="8">
        <f t="shared" si="2"/>
        <v>0.5</v>
      </c>
      <c r="K50" s="21" t="s">
        <v>37</v>
      </c>
      <c r="L50" s="52">
        <v>42044</v>
      </c>
      <c r="M50" s="20">
        <v>150000</v>
      </c>
      <c r="N50" s="7">
        <f t="shared" si="3"/>
        <v>0.42857142857142855</v>
      </c>
      <c r="O50" s="76"/>
      <c r="P50" s="69"/>
    </row>
    <row r="51" spans="1:16" s="6" customFormat="1" ht="25.5">
      <c r="A51" s="22" t="s">
        <v>180</v>
      </c>
      <c r="B51" s="17">
        <v>254860</v>
      </c>
      <c r="C51" s="18">
        <v>485</v>
      </c>
      <c r="D51" s="19" t="s">
        <v>181</v>
      </c>
      <c r="E51" s="18">
        <v>3</v>
      </c>
      <c r="F51" s="18">
        <v>1</v>
      </c>
      <c r="G51" s="18">
        <v>360000</v>
      </c>
      <c r="H51" s="18">
        <v>180000</v>
      </c>
      <c r="I51" s="20">
        <v>180000</v>
      </c>
      <c r="J51" s="8">
        <f t="shared" si="2"/>
        <v>0.5</v>
      </c>
      <c r="K51" s="21" t="s">
        <v>36</v>
      </c>
      <c r="L51" s="52">
        <v>42061</v>
      </c>
      <c r="M51" s="20">
        <v>170000</v>
      </c>
      <c r="N51" s="7">
        <f t="shared" si="3"/>
        <v>0.4722222222222222</v>
      </c>
      <c r="O51" s="76"/>
      <c r="P51" s="69"/>
    </row>
    <row r="52" spans="1:16" s="6" customFormat="1" ht="12.75">
      <c r="A52" s="22" t="s">
        <v>178</v>
      </c>
      <c r="B52" s="17">
        <v>572667</v>
      </c>
      <c r="C52" s="18">
        <v>124</v>
      </c>
      <c r="D52" s="19" t="s">
        <v>179</v>
      </c>
      <c r="E52" s="18">
        <v>1</v>
      </c>
      <c r="F52" s="18">
        <v>1</v>
      </c>
      <c r="G52" s="18">
        <v>370000</v>
      </c>
      <c r="H52" s="18">
        <v>185000</v>
      </c>
      <c r="I52" s="20">
        <v>185000</v>
      </c>
      <c r="J52" s="8">
        <f t="shared" si="2"/>
        <v>0.5</v>
      </c>
      <c r="K52" s="21" t="s">
        <v>36</v>
      </c>
      <c r="L52" s="52">
        <v>42061</v>
      </c>
      <c r="M52" s="20">
        <v>170000</v>
      </c>
      <c r="N52" s="7">
        <f t="shared" si="3"/>
        <v>0.4594594594594595</v>
      </c>
      <c r="O52" s="78"/>
      <c r="P52" s="69"/>
    </row>
    <row r="53" spans="1:16" s="6" customFormat="1" ht="25.5">
      <c r="A53" s="22" t="s">
        <v>118</v>
      </c>
      <c r="B53" s="17">
        <v>254878</v>
      </c>
      <c r="C53" s="18">
        <v>663</v>
      </c>
      <c r="D53" s="19" t="s">
        <v>119</v>
      </c>
      <c r="E53" s="18">
        <v>1</v>
      </c>
      <c r="F53" s="18">
        <v>1</v>
      </c>
      <c r="G53" s="18">
        <v>600000</v>
      </c>
      <c r="H53" s="18">
        <v>300000</v>
      </c>
      <c r="I53" s="20">
        <v>300000</v>
      </c>
      <c r="J53" s="8">
        <f t="shared" si="2"/>
        <v>0.5</v>
      </c>
      <c r="K53" s="21" t="s">
        <v>36</v>
      </c>
      <c r="L53" s="52">
        <v>42060</v>
      </c>
      <c r="M53" s="20">
        <v>150000</v>
      </c>
      <c r="N53" s="7">
        <f t="shared" si="3"/>
        <v>0.25</v>
      </c>
      <c r="O53" s="76"/>
      <c r="P53" s="73"/>
    </row>
    <row r="54" spans="1:16" s="6" customFormat="1" ht="25.5">
      <c r="A54" s="22" t="s">
        <v>74</v>
      </c>
      <c r="B54" s="17">
        <v>69981264</v>
      </c>
      <c r="C54" s="18">
        <v>490</v>
      </c>
      <c r="D54" s="19" t="s">
        <v>75</v>
      </c>
      <c r="E54" s="18">
        <v>3</v>
      </c>
      <c r="F54" s="18">
        <v>1</v>
      </c>
      <c r="G54" s="18">
        <v>1000000</v>
      </c>
      <c r="H54" s="18">
        <v>500000</v>
      </c>
      <c r="I54" s="20">
        <v>500000</v>
      </c>
      <c r="J54" s="8">
        <f t="shared" si="2"/>
        <v>0.5</v>
      </c>
      <c r="K54" s="21" t="s">
        <v>37</v>
      </c>
      <c r="L54" s="52">
        <v>42052</v>
      </c>
      <c r="M54" s="20">
        <v>170000</v>
      </c>
      <c r="N54" s="7">
        <f t="shared" si="3"/>
        <v>0.17</v>
      </c>
      <c r="O54" s="38"/>
      <c r="P54" s="69"/>
    </row>
    <row r="55" spans="1:16" s="6" customFormat="1" ht="38.25">
      <c r="A55" s="22" t="s">
        <v>122</v>
      </c>
      <c r="B55" s="17">
        <v>254894</v>
      </c>
      <c r="C55" s="18">
        <v>476</v>
      </c>
      <c r="D55" s="19" t="s">
        <v>123</v>
      </c>
      <c r="E55" s="18">
        <v>1</v>
      </c>
      <c r="F55" s="18">
        <v>1</v>
      </c>
      <c r="G55" s="18">
        <v>420000</v>
      </c>
      <c r="H55" s="18">
        <v>201600</v>
      </c>
      <c r="I55" s="20">
        <v>201000</v>
      </c>
      <c r="J55" s="8">
        <f t="shared" si="2"/>
        <v>0.4785714285714286</v>
      </c>
      <c r="K55" s="21" t="s">
        <v>37</v>
      </c>
      <c r="L55" s="52">
        <v>42062</v>
      </c>
      <c r="M55" s="20">
        <v>170000</v>
      </c>
      <c r="N55" s="7">
        <f t="shared" si="3"/>
        <v>0.40476190476190477</v>
      </c>
      <c r="O55" s="76"/>
      <c r="P55" s="72"/>
    </row>
    <row r="56" spans="1:17" s="6" customFormat="1" ht="63.75">
      <c r="A56" s="22" t="s">
        <v>66</v>
      </c>
      <c r="B56" s="17">
        <v>883611</v>
      </c>
      <c r="C56" s="18">
        <v>168</v>
      </c>
      <c r="D56" s="19" t="s">
        <v>187</v>
      </c>
      <c r="E56" s="18">
        <v>3</v>
      </c>
      <c r="F56" s="18">
        <v>1</v>
      </c>
      <c r="G56" s="18">
        <v>481000</v>
      </c>
      <c r="H56" s="18">
        <v>288000</v>
      </c>
      <c r="I56" s="20">
        <v>288000</v>
      </c>
      <c r="J56" s="8">
        <f t="shared" si="2"/>
        <v>0.5987525987525988</v>
      </c>
      <c r="K56" s="21" t="s">
        <v>37</v>
      </c>
      <c r="L56" s="52">
        <v>42061</v>
      </c>
      <c r="M56" s="20">
        <v>172000</v>
      </c>
      <c r="N56" s="7">
        <f t="shared" si="3"/>
        <v>0.3575883575883576</v>
      </c>
      <c r="O56" s="23" t="s">
        <v>113</v>
      </c>
      <c r="P56" s="69"/>
      <c r="Q56" s="51"/>
    </row>
    <row r="57" spans="1:16" s="6" customFormat="1" ht="25.5">
      <c r="A57" s="22" t="s">
        <v>143</v>
      </c>
      <c r="B57" s="17">
        <v>254941</v>
      </c>
      <c r="C57" s="18">
        <v>554</v>
      </c>
      <c r="D57" s="19" t="s">
        <v>144</v>
      </c>
      <c r="E57" s="18">
        <v>3</v>
      </c>
      <c r="F57" s="18">
        <v>1</v>
      </c>
      <c r="G57" s="18">
        <v>310138</v>
      </c>
      <c r="H57" s="18">
        <v>155000</v>
      </c>
      <c r="I57" s="20">
        <v>155000</v>
      </c>
      <c r="J57" s="8">
        <f t="shared" si="2"/>
        <v>0.49977751839503703</v>
      </c>
      <c r="K57" s="21" t="s">
        <v>36</v>
      </c>
      <c r="L57" s="52">
        <v>42062</v>
      </c>
      <c r="M57" s="20">
        <v>150000</v>
      </c>
      <c r="N57" s="7">
        <f t="shared" si="3"/>
        <v>0.4836556629629391</v>
      </c>
      <c r="O57" s="23"/>
      <c r="P57" s="69"/>
    </row>
    <row r="58" spans="1:16" s="6" customFormat="1" ht="25.5">
      <c r="A58" s="22" t="s">
        <v>143</v>
      </c>
      <c r="B58" s="17">
        <v>254941</v>
      </c>
      <c r="C58" s="18">
        <v>554</v>
      </c>
      <c r="D58" s="19" t="s">
        <v>145</v>
      </c>
      <c r="E58" s="18">
        <v>1</v>
      </c>
      <c r="F58" s="18">
        <v>2</v>
      </c>
      <c r="G58" s="18">
        <v>409815</v>
      </c>
      <c r="H58" s="18">
        <v>204000</v>
      </c>
      <c r="I58" s="20">
        <v>204000</v>
      </c>
      <c r="J58" s="8">
        <f t="shared" si="2"/>
        <v>0.4977855861791296</v>
      </c>
      <c r="K58" s="21" t="s">
        <v>36</v>
      </c>
      <c r="L58" s="52">
        <v>42062</v>
      </c>
      <c r="M58" s="20">
        <v>0</v>
      </c>
      <c r="N58" s="7">
        <f t="shared" si="3"/>
        <v>0</v>
      </c>
      <c r="O58" s="23"/>
      <c r="P58" s="72"/>
    </row>
    <row r="59" spans="1:16" s="6" customFormat="1" ht="25.5">
      <c r="A59" s="22" t="s">
        <v>110</v>
      </c>
      <c r="B59" s="17">
        <v>245231</v>
      </c>
      <c r="C59" s="18">
        <v>1850</v>
      </c>
      <c r="D59" s="19" t="s">
        <v>127</v>
      </c>
      <c r="E59" s="18">
        <v>1</v>
      </c>
      <c r="F59" s="18">
        <v>1</v>
      </c>
      <c r="G59" s="18">
        <v>596054</v>
      </c>
      <c r="H59" s="18">
        <v>270000</v>
      </c>
      <c r="I59" s="20">
        <v>270000</v>
      </c>
      <c r="J59" s="8">
        <f t="shared" si="2"/>
        <v>0.4529790924983307</v>
      </c>
      <c r="K59" s="21" t="s">
        <v>36</v>
      </c>
      <c r="L59" s="52">
        <v>42060</v>
      </c>
      <c r="M59" s="20">
        <v>100000</v>
      </c>
      <c r="N59" s="7">
        <f t="shared" si="3"/>
        <v>0.16777003425864098</v>
      </c>
      <c r="O59" s="76"/>
      <c r="P59" s="69"/>
    </row>
    <row r="60" spans="1:16" s="6" customFormat="1" ht="25.5">
      <c r="A60" s="22" t="s">
        <v>139</v>
      </c>
      <c r="B60" s="17">
        <v>573281</v>
      </c>
      <c r="C60" s="18">
        <v>166</v>
      </c>
      <c r="D60" s="19" t="s">
        <v>140</v>
      </c>
      <c r="E60" s="18">
        <v>3</v>
      </c>
      <c r="F60" s="18">
        <v>1</v>
      </c>
      <c r="G60" s="18">
        <v>300000</v>
      </c>
      <c r="H60" s="18">
        <v>150000</v>
      </c>
      <c r="I60" s="20">
        <v>150000</v>
      </c>
      <c r="J60" s="8">
        <f t="shared" si="2"/>
        <v>0.5</v>
      </c>
      <c r="K60" s="21" t="s">
        <v>36</v>
      </c>
      <c r="L60" s="52">
        <v>42061</v>
      </c>
      <c r="M60" s="20">
        <v>150000</v>
      </c>
      <c r="N60" s="7">
        <f t="shared" si="3"/>
        <v>0.5</v>
      </c>
      <c r="O60" s="78"/>
      <c r="P60" s="69"/>
    </row>
    <row r="61" spans="1:16" s="6" customFormat="1" ht="25.5">
      <c r="A61" s="22" t="s">
        <v>165</v>
      </c>
      <c r="B61" s="17">
        <v>254975</v>
      </c>
      <c r="C61" s="18">
        <v>604</v>
      </c>
      <c r="D61" s="19" t="s">
        <v>166</v>
      </c>
      <c r="E61" s="18">
        <v>1</v>
      </c>
      <c r="F61" s="18">
        <v>1</v>
      </c>
      <c r="G61" s="18">
        <v>440000</v>
      </c>
      <c r="H61" s="18">
        <v>220000</v>
      </c>
      <c r="I61" s="20">
        <v>220000</v>
      </c>
      <c r="J61" s="8">
        <f t="shared" si="2"/>
        <v>0.5</v>
      </c>
      <c r="K61" s="21" t="s">
        <v>36</v>
      </c>
      <c r="L61" s="52">
        <v>42061</v>
      </c>
      <c r="M61" s="20">
        <v>150000</v>
      </c>
      <c r="N61" s="7">
        <f t="shared" si="3"/>
        <v>0.3409090909090909</v>
      </c>
      <c r="O61" s="76"/>
      <c r="P61" s="72"/>
    </row>
    <row r="62" spans="1:16" s="6" customFormat="1" ht="25.5">
      <c r="A62" s="22" t="s">
        <v>165</v>
      </c>
      <c r="B62" s="17">
        <v>254975</v>
      </c>
      <c r="C62" s="18">
        <v>604</v>
      </c>
      <c r="D62" s="19" t="s">
        <v>167</v>
      </c>
      <c r="E62" s="18">
        <v>2</v>
      </c>
      <c r="F62" s="18">
        <v>2</v>
      </c>
      <c r="G62" s="18">
        <v>300000</v>
      </c>
      <c r="H62" s="18">
        <v>150000</v>
      </c>
      <c r="I62" s="20">
        <v>150000</v>
      </c>
      <c r="J62" s="8">
        <f t="shared" si="2"/>
        <v>0.5</v>
      </c>
      <c r="K62" s="21" t="s">
        <v>36</v>
      </c>
      <c r="L62" s="52">
        <v>42061</v>
      </c>
      <c r="M62" s="20">
        <v>0</v>
      </c>
      <c r="N62" s="7">
        <f t="shared" si="3"/>
        <v>0</v>
      </c>
      <c r="O62" s="75"/>
      <c r="P62" s="69"/>
    </row>
    <row r="63" spans="1:16" s="6" customFormat="1" ht="25.5">
      <c r="A63" s="22" t="s">
        <v>148</v>
      </c>
      <c r="B63" s="17">
        <v>572748</v>
      </c>
      <c r="C63" s="18">
        <v>470</v>
      </c>
      <c r="D63" s="19" t="s">
        <v>149</v>
      </c>
      <c r="E63" s="18">
        <v>3</v>
      </c>
      <c r="F63" s="18">
        <v>1</v>
      </c>
      <c r="G63" s="18">
        <v>325000</v>
      </c>
      <c r="H63" s="18">
        <v>162000</v>
      </c>
      <c r="I63" s="20">
        <v>162000</v>
      </c>
      <c r="J63" s="8">
        <f t="shared" si="2"/>
        <v>0.49846153846153846</v>
      </c>
      <c r="K63" s="21" t="s">
        <v>36</v>
      </c>
      <c r="L63" s="52">
        <v>42062</v>
      </c>
      <c r="M63" s="20">
        <v>162000</v>
      </c>
      <c r="N63" s="7">
        <f t="shared" si="3"/>
        <v>0.49846153846153846</v>
      </c>
      <c r="O63" s="76"/>
      <c r="P63" s="69"/>
    </row>
    <row r="64" spans="1:16" s="6" customFormat="1" ht="12.75">
      <c r="A64" s="22" t="s">
        <v>76</v>
      </c>
      <c r="B64" s="17">
        <v>255009</v>
      </c>
      <c r="C64" s="18">
        <v>556</v>
      </c>
      <c r="D64" s="19" t="s">
        <v>79</v>
      </c>
      <c r="E64" s="18">
        <v>3</v>
      </c>
      <c r="F64" s="18">
        <v>1</v>
      </c>
      <c r="G64" s="18">
        <v>1426000</v>
      </c>
      <c r="H64" s="18">
        <v>713000</v>
      </c>
      <c r="I64" s="20">
        <v>713000</v>
      </c>
      <c r="J64" s="8">
        <f t="shared" si="2"/>
        <v>0.5</v>
      </c>
      <c r="K64" s="21" t="s">
        <v>36</v>
      </c>
      <c r="L64" s="52">
        <v>42051</v>
      </c>
      <c r="M64" s="20">
        <v>150000</v>
      </c>
      <c r="N64" s="7">
        <f t="shared" si="3"/>
        <v>0.10518934081346423</v>
      </c>
      <c r="O64" s="76"/>
      <c r="P64" s="69"/>
    </row>
    <row r="65" spans="1:16" s="6" customFormat="1" ht="12.75">
      <c r="A65" s="22" t="s">
        <v>76</v>
      </c>
      <c r="B65" s="17">
        <v>255009</v>
      </c>
      <c r="C65" s="18">
        <v>556</v>
      </c>
      <c r="D65" s="19" t="s">
        <v>80</v>
      </c>
      <c r="E65" s="18">
        <v>1</v>
      </c>
      <c r="F65" s="18">
        <v>2</v>
      </c>
      <c r="G65" s="18">
        <v>1150000</v>
      </c>
      <c r="H65" s="18">
        <v>575000</v>
      </c>
      <c r="I65" s="20">
        <v>575000</v>
      </c>
      <c r="J65" s="8">
        <f t="shared" si="2"/>
        <v>0.5</v>
      </c>
      <c r="K65" s="21" t="s">
        <v>36</v>
      </c>
      <c r="L65" s="52">
        <v>42051</v>
      </c>
      <c r="M65" s="20">
        <v>0</v>
      </c>
      <c r="N65" s="7">
        <f t="shared" si="3"/>
        <v>0</v>
      </c>
      <c r="O65" s="76"/>
      <c r="P65" s="69"/>
    </row>
    <row r="66" spans="1:16" s="6" customFormat="1" ht="25.5">
      <c r="A66" s="22" t="s">
        <v>39</v>
      </c>
      <c r="B66" s="17">
        <v>255017</v>
      </c>
      <c r="C66" s="18">
        <v>575</v>
      </c>
      <c r="D66" s="19" t="s">
        <v>47</v>
      </c>
      <c r="E66" s="18">
        <v>1</v>
      </c>
      <c r="F66" s="18">
        <v>1</v>
      </c>
      <c r="G66" s="18">
        <v>458000</v>
      </c>
      <c r="H66" s="18">
        <v>200000</v>
      </c>
      <c r="I66" s="20">
        <v>200000</v>
      </c>
      <c r="J66" s="8">
        <f aca="true" t="shared" si="4" ref="J66:J88">I66/G66</f>
        <v>0.4366812227074236</v>
      </c>
      <c r="K66" s="21" t="s">
        <v>37</v>
      </c>
      <c r="L66" s="52">
        <v>42040</v>
      </c>
      <c r="M66" s="20">
        <v>150000</v>
      </c>
      <c r="N66" s="7">
        <f aca="true" t="shared" si="5" ref="N66:N87">M66/G66</f>
        <v>0.32751091703056767</v>
      </c>
      <c r="O66" s="76"/>
      <c r="P66" s="69"/>
    </row>
    <row r="67" spans="1:16" s="6" customFormat="1" ht="25.5">
      <c r="A67" s="22" t="s">
        <v>155</v>
      </c>
      <c r="B67" s="17">
        <v>259616</v>
      </c>
      <c r="C67" s="18">
        <v>441</v>
      </c>
      <c r="D67" s="19" t="s">
        <v>156</v>
      </c>
      <c r="E67" s="18">
        <v>3</v>
      </c>
      <c r="F67" s="18">
        <v>1</v>
      </c>
      <c r="G67" s="18">
        <v>419123</v>
      </c>
      <c r="H67" s="18">
        <v>200000</v>
      </c>
      <c r="I67" s="20">
        <v>200000</v>
      </c>
      <c r="J67" s="8">
        <f t="shared" si="4"/>
        <v>0.4771868878586954</v>
      </c>
      <c r="K67" s="21" t="s">
        <v>36</v>
      </c>
      <c r="L67" s="52">
        <v>42062</v>
      </c>
      <c r="M67" s="20">
        <v>170000</v>
      </c>
      <c r="N67" s="7">
        <f t="shared" si="5"/>
        <v>0.4056088546798911</v>
      </c>
      <c r="O67" s="23"/>
      <c r="P67" s="69"/>
    </row>
    <row r="68" spans="1:16" s="6" customFormat="1" ht="25.5">
      <c r="A68" s="22" t="s">
        <v>99</v>
      </c>
      <c r="B68" s="17">
        <v>573141</v>
      </c>
      <c r="C68" s="18">
        <v>1890</v>
      </c>
      <c r="D68" s="19" t="s">
        <v>100</v>
      </c>
      <c r="E68" s="18">
        <v>3</v>
      </c>
      <c r="F68" s="18">
        <v>1</v>
      </c>
      <c r="G68" s="18">
        <v>3500000</v>
      </c>
      <c r="H68" s="18">
        <v>1750000</v>
      </c>
      <c r="I68" s="20">
        <v>1750000</v>
      </c>
      <c r="J68" s="8">
        <f t="shared" si="4"/>
        <v>0.5</v>
      </c>
      <c r="K68" s="21" t="s">
        <v>37</v>
      </c>
      <c r="L68" s="52">
        <v>42059</v>
      </c>
      <c r="M68" s="20">
        <v>100000</v>
      </c>
      <c r="N68" s="7">
        <f t="shared" si="5"/>
        <v>0.02857142857142857</v>
      </c>
      <c r="O68" s="75"/>
      <c r="P68" s="72"/>
    </row>
    <row r="69" spans="1:16" s="6" customFormat="1" ht="38.25">
      <c r="A69" s="22" t="s">
        <v>153</v>
      </c>
      <c r="B69" s="17">
        <v>573159</v>
      </c>
      <c r="C69" s="18">
        <v>304</v>
      </c>
      <c r="D69" s="19" t="s">
        <v>154</v>
      </c>
      <c r="E69" s="18">
        <v>3</v>
      </c>
      <c r="F69" s="18">
        <v>1</v>
      </c>
      <c r="G69" s="18">
        <v>1944938</v>
      </c>
      <c r="H69" s="18">
        <v>972000</v>
      </c>
      <c r="I69" s="20">
        <v>972000</v>
      </c>
      <c r="J69" s="8">
        <f t="shared" si="4"/>
        <v>0.49975886120791513</v>
      </c>
      <c r="K69" s="21" t="s">
        <v>37</v>
      </c>
      <c r="L69" s="52">
        <v>42062</v>
      </c>
      <c r="M69" s="20">
        <v>170000</v>
      </c>
      <c r="N69" s="7">
        <f t="shared" si="5"/>
        <v>0.08740638519068473</v>
      </c>
      <c r="O69" s="76"/>
      <c r="P69" s="72"/>
    </row>
    <row r="70" spans="1:16" s="6" customFormat="1" ht="25.5">
      <c r="A70" s="22" t="s">
        <v>134</v>
      </c>
      <c r="B70" s="17">
        <v>255033</v>
      </c>
      <c r="C70" s="18">
        <v>660</v>
      </c>
      <c r="D70" s="19" t="s">
        <v>135</v>
      </c>
      <c r="E70" s="18">
        <v>1</v>
      </c>
      <c r="F70" s="18">
        <v>1</v>
      </c>
      <c r="G70" s="18">
        <v>400000</v>
      </c>
      <c r="H70" s="18">
        <v>200000</v>
      </c>
      <c r="I70" s="20">
        <v>200000</v>
      </c>
      <c r="J70" s="8">
        <f t="shared" si="4"/>
        <v>0.5</v>
      </c>
      <c r="K70" s="21" t="s">
        <v>36</v>
      </c>
      <c r="L70" s="52">
        <v>42061</v>
      </c>
      <c r="M70" s="20">
        <v>150000</v>
      </c>
      <c r="N70" s="7">
        <f t="shared" si="5"/>
        <v>0.375</v>
      </c>
      <c r="O70" s="75"/>
      <c r="P70" s="69"/>
    </row>
    <row r="71" spans="1:16" s="6" customFormat="1" ht="25.5">
      <c r="A71" s="79" t="s">
        <v>91</v>
      </c>
      <c r="B71" s="62">
        <v>259632</v>
      </c>
      <c r="C71" s="63">
        <v>298</v>
      </c>
      <c r="D71" s="61" t="s">
        <v>92</v>
      </c>
      <c r="E71" s="63">
        <v>1</v>
      </c>
      <c r="F71" s="63">
        <v>1</v>
      </c>
      <c r="G71" s="63">
        <v>500000</v>
      </c>
      <c r="H71" s="63">
        <v>250000</v>
      </c>
      <c r="I71" s="64">
        <v>250000</v>
      </c>
      <c r="J71" s="65">
        <f t="shared" si="4"/>
        <v>0.5</v>
      </c>
      <c r="K71" s="66" t="s">
        <v>36</v>
      </c>
      <c r="L71" s="67">
        <v>42055</v>
      </c>
      <c r="M71" s="64">
        <v>0</v>
      </c>
      <c r="N71" s="7">
        <f t="shared" si="5"/>
        <v>0</v>
      </c>
      <c r="O71" s="80" t="s">
        <v>196</v>
      </c>
      <c r="P71" s="69"/>
    </row>
    <row r="72" spans="1:17" s="43" customFormat="1" ht="25.5">
      <c r="A72" s="22" t="s">
        <v>104</v>
      </c>
      <c r="B72" s="17">
        <v>255041</v>
      </c>
      <c r="C72" s="18">
        <v>565</v>
      </c>
      <c r="D72" s="19" t="s">
        <v>105</v>
      </c>
      <c r="E72" s="18">
        <v>3</v>
      </c>
      <c r="F72" s="18">
        <v>1</v>
      </c>
      <c r="G72" s="18">
        <v>390000</v>
      </c>
      <c r="H72" s="18">
        <v>195000</v>
      </c>
      <c r="I72" s="20">
        <v>195000</v>
      </c>
      <c r="J72" s="8">
        <f t="shared" si="4"/>
        <v>0.5</v>
      </c>
      <c r="K72" s="21" t="s">
        <v>36</v>
      </c>
      <c r="L72" s="52">
        <v>42060</v>
      </c>
      <c r="M72" s="20">
        <v>150000</v>
      </c>
      <c r="N72" s="7">
        <f t="shared" si="5"/>
        <v>0.38461538461538464</v>
      </c>
      <c r="O72" s="23"/>
      <c r="P72" s="69"/>
      <c r="Q72" s="6"/>
    </row>
    <row r="73" spans="1:16" s="6" customFormat="1" ht="38.25">
      <c r="A73" s="22" t="s">
        <v>114</v>
      </c>
      <c r="B73" s="17">
        <v>573124</v>
      </c>
      <c r="C73" s="18">
        <v>174</v>
      </c>
      <c r="D73" s="19" t="s">
        <v>115</v>
      </c>
      <c r="E73" s="18">
        <v>3</v>
      </c>
      <c r="F73" s="18">
        <v>1</v>
      </c>
      <c r="G73" s="18">
        <v>308579</v>
      </c>
      <c r="H73" s="18">
        <v>154000</v>
      </c>
      <c r="I73" s="20">
        <v>154000</v>
      </c>
      <c r="J73" s="8">
        <f t="shared" si="4"/>
        <v>0.4990618285755025</v>
      </c>
      <c r="K73" s="21" t="s">
        <v>36</v>
      </c>
      <c r="L73" s="52">
        <v>42060</v>
      </c>
      <c r="M73" s="20">
        <v>154000</v>
      </c>
      <c r="N73" s="7">
        <f t="shared" si="5"/>
        <v>0.4990618285755025</v>
      </c>
      <c r="O73" s="76"/>
      <c r="P73" s="69"/>
    </row>
    <row r="74" spans="1:16" s="6" customFormat="1" ht="25.5">
      <c r="A74" s="22" t="s">
        <v>163</v>
      </c>
      <c r="B74" s="17">
        <v>254274</v>
      </c>
      <c r="C74" s="18">
        <v>375</v>
      </c>
      <c r="D74" s="19" t="s">
        <v>164</v>
      </c>
      <c r="E74" s="18">
        <v>3</v>
      </c>
      <c r="F74" s="18">
        <v>1</v>
      </c>
      <c r="G74" s="18">
        <v>432152</v>
      </c>
      <c r="H74" s="18">
        <v>216000</v>
      </c>
      <c r="I74" s="20">
        <v>216000</v>
      </c>
      <c r="J74" s="8">
        <f t="shared" si="4"/>
        <v>0.49982413595216496</v>
      </c>
      <c r="K74" s="21" t="s">
        <v>36</v>
      </c>
      <c r="L74" s="52">
        <v>42062</v>
      </c>
      <c r="M74" s="20">
        <v>170000</v>
      </c>
      <c r="N74" s="7">
        <f t="shared" si="5"/>
        <v>0.3933801069993891</v>
      </c>
      <c r="O74" s="77"/>
      <c r="P74" s="69"/>
    </row>
    <row r="75" spans="1:16" s="6" customFormat="1" ht="25.5">
      <c r="A75" s="22" t="s">
        <v>106</v>
      </c>
      <c r="B75" s="17">
        <v>572705</v>
      </c>
      <c r="C75" s="18">
        <v>407</v>
      </c>
      <c r="D75" s="19" t="s">
        <v>107</v>
      </c>
      <c r="E75" s="18">
        <v>3</v>
      </c>
      <c r="F75" s="18">
        <v>1</v>
      </c>
      <c r="G75" s="18">
        <v>1250000</v>
      </c>
      <c r="H75" s="18">
        <v>620000</v>
      </c>
      <c r="I75" s="20">
        <v>620000</v>
      </c>
      <c r="J75" s="8">
        <f t="shared" si="4"/>
        <v>0.496</v>
      </c>
      <c r="K75" s="21" t="s">
        <v>37</v>
      </c>
      <c r="L75" s="52">
        <v>42059</v>
      </c>
      <c r="M75" s="20">
        <v>170000</v>
      </c>
      <c r="N75" s="7">
        <f t="shared" si="5"/>
        <v>0.136</v>
      </c>
      <c r="O75" s="38"/>
      <c r="P75" s="69"/>
    </row>
    <row r="76" spans="1:16" s="6" customFormat="1" ht="25.5">
      <c r="A76" s="22" t="s">
        <v>52</v>
      </c>
      <c r="B76" s="17">
        <v>254304</v>
      </c>
      <c r="C76" s="18">
        <v>940</v>
      </c>
      <c r="D76" s="19" t="s">
        <v>53</v>
      </c>
      <c r="E76" s="18">
        <v>3</v>
      </c>
      <c r="F76" s="18">
        <v>1</v>
      </c>
      <c r="G76" s="18">
        <v>385000</v>
      </c>
      <c r="H76" s="18">
        <v>180000</v>
      </c>
      <c r="I76" s="20">
        <v>180000</v>
      </c>
      <c r="J76" s="8">
        <f t="shared" si="4"/>
        <v>0.4675324675324675</v>
      </c>
      <c r="K76" s="21" t="s">
        <v>37</v>
      </c>
      <c r="L76" s="52">
        <v>42048</v>
      </c>
      <c r="M76" s="20">
        <v>150000</v>
      </c>
      <c r="N76" s="7">
        <f t="shared" si="5"/>
        <v>0.38961038961038963</v>
      </c>
      <c r="O76" s="23"/>
      <c r="P76" s="69"/>
    </row>
    <row r="77" spans="1:16" s="6" customFormat="1" ht="25.5">
      <c r="A77" s="22" t="s">
        <v>124</v>
      </c>
      <c r="B77" s="17">
        <v>572811</v>
      </c>
      <c r="C77" s="18">
        <v>133</v>
      </c>
      <c r="D77" s="19" t="s">
        <v>125</v>
      </c>
      <c r="E77" s="18">
        <v>3</v>
      </c>
      <c r="F77" s="18">
        <v>1</v>
      </c>
      <c r="G77" s="18">
        <v>320000</v>
      </c>
      <c r="H77" s="18">
        <v>160000</v>
      </c>
      <c r="I77" s="20">
        <v>160000</v>
      </c>
      <c r="J77" s="8">
        <f t="shared" si="4"/>
        <v>0.5</v>
      </c>
      <c r="K77" s="21" t="s">
        <v>37</v>
      </c>
      <c r="L77" s="52">
        <v>42062</v>
      </c>
      <c r="M77" s="20">
        <v>160000</v>
      </c>
      <c r="N77" s="7">
        <f t="shared" si="5"/>
        <v>0.5</v>
      </c>
      <c r="O77" s="23"/>
      <c r="P77" s="69"/>
    </row>
    <row r="78" spans="1:16" s="6" customFormat="1" ht="12.75">
      <c r="A78" s="22" t="s">
        <v>146</v>
      </c>
      <c r="B78" s="17">
        <v>255106</v>
      </c>
      <c r="C78" s="18">
        <v>575</v>
      </c>
      <c r="D78" s="19" t="s">
        <v>147</v>
      </c>
      <c r="E78" s="18">
        <v>1</v>
      </c>
      <c r="F78" s="18">
        <v>1</v>
      </c>
      <c r="G78" s="18">
        <v>520000</v>
      </c>
      <c r="H78" s="18">
        <v>260000</v>
      </c>
      <c r="I78" s="20">
        <v>260000</v>
      </c>
      <c r="J78" s="8">
        <f t="shared" si="4"/>
        <v>0.5</v>
      </c>
      <c r="K78" s="21" t="s">
        <v>36</v>
      </c>
      <c r="L78" s="52">
        <v>42062</v>
      </c>
      <c r="M78" s="20">
        <v>150000</v>
      </c>
      <c r="N78" s="7">
        <f t="shared" si="5"/>
        <v>0.28846153846153844</v>
      </c>
      <c r="O78" s="23"/>
      <c r="P78" s="72"/>
    </row>
    <row r="79" spans="1:16" s="6" customFormat="1" ht="25.5">
      <c r="A79" s="22" t="s">
        <v>141</v>
      </c>
      <c r="B79" s="17">
        <v>255122</v>
      </c>
      <c r="C79" s="18">
        <v>519</v>
      </c>
      <c r="D79" s="19" t="s">
        <v>142</v>
      </c>
      <c r="E79" s="18">
        <v>3</v>
      </c>
      <c r="F79" s="18">
        <v>1</v>
      </c>
      <c r="G79" s="18">
        <v>701318</v>
      </c>
      <c r="H79" s="18">
        <v>350000</v>
      </c>
      <c r="I79" s="20">
        <v>350000</v>
      </c>
      <c r="J79" s="8">
        <f t="shared" si="4"/>
        <v>0.49906034067284744</v>
      </c>
      <c r="K79" s="21" t="s">
        <v>36</v>
      </c>
      <c r="L79" s="52">
        <v>42062</v>
      </c>
      <c r="M79" s="20">
        <v>150000</v>
      </c>
      <c r="N79" s="7">
        <f t="shared" si="5"/>
        <v>0.21388300314550604</v>
      </c>
      <c r="O79" s="76"/>
      <c r="P79" s="69"/>
    </row>
    <row r="80" spans="1:16" s="6" customFormat="1" ht="25.5">
      <c r="A80" s="22" t="s">
        <v>190</v>
      </c>
      <c r="B80" s="17">
        <v>255131</v>
      </c>
      <c r="C80" s="18">
        <v>396</v>
      </c>
      <c r="D80" s="19" t="s">
        <v>191</v>
      </c>
      <c r="E80" s="18">
        <v>1</v>
      </c>
      <c r="F80" s="18">
        <v>1</v>
      </c>
      <c r="G80" s="18">
        <v>3670751</v>
      </c>
      <c r="H80" s="18">
        <v>2202450</v>
      </c>
      <c r="I80" s="20">
        <v>1835000</v>
      </c>
      <c r="J80" s="8">
        <f t="shared" si="4"/>
        <v>0.49989770485658114</v>
      </c>
      <c r="K80" s="21" t="s">
        <v>37</v>
      </c>
      <c r="L80" s="52">
        <v>42062</v>
      </c>
      <c r="M80" s="20">
        <v>170000</v>
      </c>
      <c r="N80" s="7">
        <f t="shared" si="5"/>
        <v>0.046312048951290895</v>
      </c>
      <c r="O80" s="38"/>
      <c r="P80" s="69"/>
    </row>
    <row r="81" spans="1:16" s="6" customFormat="1" ht="25.5">
      <c r="A81" s="22" t="s">
        <v>93</v>
      </c>
      <c r="B81" s="17">
        <v>572764</v>
      </c>
      <c r="C81" s="18">
        <v>120</v>
      </c>
      <c r="D81" s="19" t="s">
        <v>94</v>
      </c>
      <c r="E81" s="18">
        <v>3</v>
      </c>
      <c r="F81" s="18">
        <v>2</v>
      </c>
      <c r="G81" s="18">
        <v>140000</v>
      </c>
      <c r="H81" s="18">
        <v>70000</v>
      </c>
      <c r="I81" s="20">
        <v>70000</v>
      </c>
      <c r="J81" s="8">
        <f t="shared" si="4"/>
        <v>0.5</v>
      </c>
      <c r="K81" s="21" t="s">
        <v>36</v>
      </c>
      <c r="L81" s="52">
        <v>42055</v>
      </c>
      <c r="M81" s="20">
        <v>0</v>
      </c>
      <c r="N81" s="7">
        <f t="shared" si="5"/>
        <v>0</v>
      </c>
      <c r="O81" s="76"/>
      <c r="P81" s="69"/>
    </row>
    <row r="82" spans="1:16" s="6" customFormat="1" ht="25.5">
      <c r="A82" s="22" t="s">
        <v>93</v>
      </c>
      <c r="B82" s="17">
        <v>572764</v>
      </c>
      <c r="C82" s="18">
        <v>120</v>
      </c>
      <c r="D82" s="19" t="s">
        <v>183</v>
      </c>
      <c r="E82" s="18">
        <v>3</v>
      </c>
      <c r="F82" s="18">
        <v>1</v>
      </c>
      <c r="G82" s="18">
        <v>300000</v>
      </c>
      <c r="H82" s="18">
        <v>150000</v>
      </c>
      <c r="I82" s="20">
        <v>150000</v>
      </c>
      <c r="J82" s="8">
        <f t="shared" si="4"/>
        <v>0.5</v>
      </c>
      <c r="K82" s="21" t="s">
        <v>36</v>
      </c>
      <c r="L82" s="52">
        <v>42062</v>
      </c>
      <c r="M82" s="20">
        <v>150000</v>
      </c>
      <c r="N82" s="7">
        <f t="shared" si="5"/>
        <v>0.5</v>
      </c>
      <c r="O82" s="76"/>
      <c r="P82" s="69"/>
    </row>
    <row r="83" spans="1:16" s="6" customFormat="1" ht="25.5">
      <c r="A83" s="22" t="s">
        <v>116</v>
      </c>
      <c r="B83" s="17">
        <v>572721</v>
      </c>
      <c r="C83" s="18">
        <v>213</v>
      </c>
      <c r="D83" s="19" t="s">
        <v>117</v>
      </c>
      <c r="E83" s="18">
        <v>3</v>
      </c>
      <c r="F83" s="18">
        <v>1</v>
      </c>
      <c r="G83" s="18">
        <v>297729</v>
      </c>
      <c r="H83" s="18">
        <v>148000</v>
      </c>
      <c r="I83" s="20">
        <v>148000</v>
      </c>
      <c r="J83" s="8">
        <f t="shared" si="4"/>
        <v>0.4970963527234499</v>
      </c>
      <c r="K83" s="21" t="s">
        <v>36</v>
      </c>
      <c r="L83" s="52">
        <v>42058</v>
      </c>
      <c r="M83" s="20">
        <v>148000</v>
      </c>
      <c r="N83" s="7">
        <f t="shared" si="5"/>
        <v>0.4970963527234499</v>
      </c>
      <c r="O83" s="76"/>
      <c r="P83" s="69"/>
    </row>
    <row r="84" spans="1:16" s="6" customFormat="1" ht="12.75">
      <c r="A84" s="22" t="s">
        <v>136</v>
      </c>
      <c r="B84" s="17">
        <v>872083</v>
      </c>
      <c r="C84" s="18">
        <v>377</v>
      </c>
      <c r="D84" s="19" t="s">
        <v>137</v>
      </c>
      <c r="E84" s="18">
        <v>1</v>
      </c>
      <c r="F84" s="18">
        <v>1</v>
      </c>
      <c r="G84" s="18">
        <v>400000</v>
      </c>
      <c r="H84" s="18">
        <v>200000</v>
      </c>
      <c r="I84" s="20">
        <v>200000</v>
      </c>
      <c r="J84" s="8">
        <f t="shared" si="4"/>
        <v>0.5</v>
      </c>
      <c r="K84" s="21" t="s">
        <v>37</v>
      </c>
      <c r="L84" s="52">
        <v>42061</v>
      </c>
      <c r="M84" s="20">
        <v>170000</v>
      </c>
      <c r="N84" s="7">
        <f t="shared" si="5"/>
        <v>0.425</v>
      </c>
      <c r="O84" s="76"/>
      <c r="P84" s="69"/>
    </row>
    <row r="85" spans="1:16" s="6" customFormat="1" ht="25.5">
      <c r="A85" s="22" t="s">
        <v>136</v>
      </c>
      <c r="B85" s="17">
        <v>872083</v>
      </c>
      <c r="C85" s="18">
        <v>377</v>
      </c>
      <c r="D85" s="19" t="s">
        <v>138</v>
      </c>
      <c r="E85" s="18">
        <v>1</v>
      </c>
      <c r="F85" s="18">
        <v>2</v>
      </c>
      <c r="G85" s="18">
        <v>200000</v>
      </c>
      <c r="H85" s="18">
        <v>100000</v>
      </c>
      <c r="I85" s="20">
        <v>100000</v>
      </c>
      <c r="J85" s="8">
        <f t="shared" si="4"/>
        <v>0.5</v>
      </c>
      <c r="K85" s="21" t="s">
        <v>36</v>
      </c>
      <c r="L85" s="52">
        <v>42061</v>
      </c>
      <c r="M85" s="20">
        <v>0</v>
      </c>
      <c r="N85" s="7">
        <f t="shared" si="5"/>
        <v>0</v>
      </c>
      <c r="O85" s="23"/>
      <c r="P85" s="69"/>
    </row>
    <row r="86" spans="1:16" s="6" customFormat="1" ht="25.5">
      <c r="A86" s="22" t="s">
        <v>171</v>
      </c>
      <c r="B86" s="17">
        <v>572772</v>
      </c>
      <c r="C86" s="18">
        <v>337</v>
      </c>
      <c r="D86" s="19" t="s">
        <v>172</v>
      </c>
      <c r="E86" s="18">
        <v>3</v>
      </c>
      <c r="F86" s="18">
        <v>1</v>
      </c>
      <c r="G86" s="18">
        <v>1150000</v>
      </c>
      <c r="H86" s="18">
        <v>500000</v>
      </c>
      <c r="I86" s="20">
        <v>500000</v>
      </c>
      <c r="J86" s="8">
        <f t="shared" si="4"/>
        <v>0.43478260869565216</v>
      </c>
      <c r="K86" s="21" t="s">
        <v>37</v>
      </c>
      <c r="L86" s="52">
        <v>42060</v>
      </c>
      <c r="M86" s="20">
        <v>170000</v>
      </c>
      <c r="N86" s="7">
        <f t="shared" si="5"/>
        <v>0.14782608695652175</v>
      </c>
      <c r="O86" s="23"/>
      <c r="P86" s="69"/>
    </row>
    <row r="87" spans="1:16" s="6" customFormat="1" ht="12.75">
      <c r="A87" s="22" t="s">
        <v>171</v>
      </c>
      <c r="B87" s="17">
        <v>572772</v>
      </c>
      <c r="C87" s="18">
        <v>337</v>
      </c>
      <c r="D87" s="57" t="s">
        <v>184</v>
      </c>
      <c r="E87" s="46">
        <v>1</v>
      </c>
      <c r="F87" s="46">
        <v>2</v>
      </c>
      <c r="G87" s="18">
        <v>75000</v>
      </c>
      <c r="H87" s="18">
        <v>37000</v>
      </c>
      <c r="I87" s="18">
        <v>37000</v>
      </c>
      <c r="J87" s="8">
        <f t="shared" si="4"/>
        <v>0.49333333333333335</v>
      </c>
      <c r="K87" s="46" t="s">
        <v>36</v>
      </c>
      <c r="L87" s="58">
        <v>42065</v>
      </c>
      <c r="M87" s="46">
        <v>0</v>
      </c>
      <c r="N87" s="7">
        <f t="shared" si="5"/>
        <v>0</v>
      </c>
      <c r="O87" s="76"/>
      <c r="P87" s="69"/>
    </row>
    <row r="88" spans="1:17" ht="13.5" thickBot="1">
      <c r="A88" s="81"/>
      <c r="B88" s="82"/>
      <c r="C88" s="83"/>
      <c r="D88" s="84"/>
      <c r="E88" s="83"/>
      <c r="F88" s="83"/>
      <c r="G88" s="83">
        <f>SUM(G2:G87)</f>
        <v>59163031.81</v>
      </c>
      <c r="H88" s="83">
        <f>SUM(H2:H87)</f>
        <v>28665080.5</v>
      </c>
      <c r="I88" s="85">
        <f>SUM(I2:I87)</f>
        <v>27852000</v>
      </c>
      <c r="J88" s="86">
        <f t="shared" si="4"/>
        <v>0.47076694935860824</v>
      </c>
      <c r="K88" s="87"/>
      <c r="L88" s="88"/>
      <c r="M88" s="85">
        <f>SUM(M2:M87)</f>
        <v>10500000</v>
      </c>
      <c r="N88" s="89"/>
      <c r="O88" s="90"/>
      <c r="P88" s="74"/>
      <c r="Q88" s="6"/>
    </row>
    <row r="89" spans="1:16" ht="12.75">
      <c r="A89" s="32"/>
      <c r="B89" s="32"/>
      <c r="C89" s="33"/>
      <c r="D89" s="32"/>
      <c r="E89" s="34"/>
      <c r="F89" s="32"/>
      <c r="G89" s="33"/>
      <c r="H89" s="33"/>
      <c r="I89" s="33"/>
      <c r="J89" s="28"/>
      <c r="K89" s="30"/>
      <c r="L89" s="53"/>
      <c r="M89" s="33"/>
      <c r="N89" s="32"/>
      <c r="O89" s="32"/>
      <c r="P89" s="31"/>
    </row>
    <row r="90" spans="2:16" ht="12.75">
      <c r="B90" s="32"/>
      <c r="C90" s="33"/>
      <c r="D90" s="32"/>
      <c r="E90" s="34"/>
      <c r="F90" s="32"/>
      <c r="G90" s="33"/>
      <c r="H90" s="1"/>
      <c r="I90" s="1"/>
      <c r="J90" s="28"/>
      <c r="K90" s="30"/>
      <c r="L90" s="54"/>
      <c r="M90" s="33"/>
      <c r="N90" s="32"/>
      <c r="O90" s="32"/>
      <c r="P90" s="31"/>
    </row>
    <row r="91" spans="1:16" ht="12.75">
      <c r="A91" s="32"/>
      <c r="B91" s="32"/>
      <c r="C91" s="33"/>
      <c r="D91" s="32"/>
      <c r="E91" s="34"/>
      <c r="F91" s="32"/>
      <c r="G91" s="33"/>
      <c r="H91" s="1"/>
      <c r="I91" s="1"/>
      <c r="J91" s="28"/>
      <c r="K91" s="30"/>
      <c r="L91" s="54"/>
      <c r="M91" s="33"/>
      <c r="N91" s="32"/>
      <c r="O91" s="32"/>
      <c r="P91" s="32"/>
    </row>
    <row r="92" spans="1:16" ht="12.75">
      <c r="A92" s="47"/>
      <c r="B92" s="47"/>
      <c r="C92" s="1"/>
      <c r="E92" s="1"/>
      <c r="G92" s="1"/>
      <c r="H92" s="1"/>
      <c r="I92" s="1"/>
      <c r="J92" s="1"/>
      <c r="K92" s="1"/>
      <c r="L92" s="55"/>
      <c r="M92" s="49"/>
      <c r="P92" s="30"/>
    </row>
    <row r="93" spans="1:16" ht="12.75">
      <c r="A93" s="48"/>
      <c r="B93" s="44"/>
      <c r="C93" s="33"/>
      <c r="D93" s="32"/>
      <c r="E93" s="34"/>
      <c r="F93" s="32"/>
      <c r="G93" s="33"/>
      <c r="H93" s="33"/>
      <c r="I93" s="33"/>
      <c r="J93" s="28"/>
      <c r="K93" s="30"/>
      <c r="L93" s="53"/>
      <c r="M93" s="37"/>
      <c r="N93" s="32"/>
      <c r="O93" s="32"/>
      <c r="P93" s="32"/>
    </row>
    <row r="94" spans="1:16" ht="38.25">
      <c r="A94" s="35" t="s">
        <v>62</v>
      </c>
      <c r="B94" s="35"/>
      <c r="C94" s="35"/>
      <c r="D94" s="35"/>
      <c r="E94" s="35"/>
      <c r="F94" s="35"/>
      <c r="G94" s="36"/>
      <c r="H94" s="36"/>
      <c r="I94" s="36"/>
      <c r="J94" s="28"/>
      <c r="K94" s="30"/>
      <c r="L94" s="53"/>
      <c r="M94" s="32"/>
      <c r="N94" s="32"/>
      <c r="O94" s="32"/>
      <c r="P94" s="32"/>
    </row>
    <row r="95" spans="1:16" ht="12.75">
      <c r="A95" s="32" t="s">
        <v>31</v>
      </c>
      <c r="B95" s="129" t="s">
        <v>63</v>
      </c>
      <c r="C95" s="129"/>
      <c r="D95" s="32"/>
      <c r="E95" s="32"/>
      <c r="F95" s="32"/>
      <c r="G95" s="33"/>
      <c r="H95" s="33"/>
      <c r="I95" s="33"/>
      <c r="J95" s="28"/>
      <c r="K95" s="30"/>
      <c r="L95" s="53"/>
      <c r="M95" s="50"/>
      <c r="N95" s="32"/>
      <c r="O95" s="32"/>
      <c r="P95" s="32"/>
    </row>
    <row r="96" spans="1:16" ht="12.75">
      <c r="A96" s="32" t="s">
        <v>32</v>
      </c>
      <c r="B96" s="129" t="s">
        <v>64</v>
      </c>
      <c r="C96" s="129"/>
      <c r="D96" s="32"/>
      <c r="E96" s="32"/>
      <c r="F96" s="32"/>
      <c r="G96" s="33"/>
      <c r="H96" s="33"/>
      <c r="I96" s="33"/>
      <c r="J96" s="28"/>
      <c r="K96" s="30"/>
      <c r="L96" s="53"/>
      <c r="M96" s="32"/>
      <c r="N96" s="32"/>
      <c r="O96" s="32"/>
      <c r="P96" s="32"/>
    </row>
    <row r="97" spans="1:16" ht="12.75">
      <c r="A97" s="32" t="s">
        <v>33</v>
      </c>
      <c r="B97" s="129" t="s">
        <v>65</v>
      </c>
      <c r="C97" s="129"/>
      <c r="D97" s="32"/>
      <c r="E97" s="32"/>
      <c r="F97" s="32"/>
      <c r="G97" s="33"/>
      <c r="H97" s="33"/>
      <c r="I97" s="33"/>
      <c r="J97" s="28"/>
      <c r="K97" s="30"/>
      <c r="L97" s="53"/>
      <c r="M97" s="32"/>
      <c r="N97" s="32"/>
      <c r="O97" s="32"/>
      <c r="P97" s="32"/>
    </row>
    <row r="98" spans="1:16" ht="12.75">
      <c r="A98" s="32" t="s">
        <v>34</v>
      </c>
      <c r="B98" s="32" t="s">
        <v>66</v>
      </c>
      <c r="C98" s="32"/>
      <c r="D98" s="32"/>
      <c r="E98" s="32"/>
      <c r="F98" s="32"/>
      <c r="G98" s="33"/>
      <c r="H98" s="33"/>
      <c r="I98" s="33"/>
      <c r="J98" s="28"/>
      <c r="K98" s="30"/>
      <c r="L98" s="53"/>
      <c r="M98" s="32"/>
      <c r="N98" s="32"/>
      <c r="O98" s="32"/>
      <c r="P98" s="32"/>
    </row>
    <row r="99" spans="1:16" ht="12.75">
      <c r="A99" s="32" t="s">
        <v>35</v>
      </c>
      <c r="B99" s="32" t="s">
        <v>67</v>
      </c>
      <c r="C99" s="32"/>
      <c r="D99" s="32"/>
      <c r="E99" s="34"/>
      <c r="F99" s="32"/>
      <c r="G99" s="33"/>
      <c r="H99" s="33"/>
      <c r="I99" s="33"/>
      <c r="J99" s="28"/>
      <c r="K99" s="30"/>
      <c r="L99" s="53"/>
      <c r="M99" s="32"/>
      <c r="N99" s="32"/>
      <c r="O99" s="32"/>
      <c r="P99" s="32"/>
    </row>
    <row r="100" spans="1:16" ht="12.75">
      <c r="A100" s="32"/>
      <c r="B100" s="32"/>
      <c r="C100" s="32"/>
      <c r="D100" s="32"/>
      <c r="E100" s="34"/>
      <c r="F100" s="32"/>
      <c r="G100" s="33"/>
      <c r="H100" s="33"/>
      <c r="I100" s="33"/>
      <c r="J100" s="28"/>
      <c r="K100" s="30"/>
      <c r="L100" s="53"/>
      <c r="M100" s="32"/>
      <c r="N100" s="32"/>
      <c r="O100" s="32"/>
      <c r="P100" s="32"/>
    </row>
    <row r="101" spans="1:16" ht="12.75">
      <c r="A101" s="32"/>
      <c r="B101" s="32"/>
      <c r="C101" s="32"/>
      <c r="D101" s="32"/>
      <c r="E101" s="34"/>
      <c r="F101" s="32"/>
      <c r="G101" s="33"/>
      <c r="H101" s="33"/>
      <c r="I101" s="33"/>
      <c r="J101" s="28"/>
      <c r="K101" s="30"/>
      <c r="L101" s="53"/>
      <c r="M101" s="32"/>
      <c r="N101" s="32"/>
      <c r="O101" s="32"/>
      <c r="P101" s="32"/>
    </row>
    <row r="102" spans="1:16" ht="12.75">
      <c r="A102" s="32"/>
      <c r="B102" s="32"/>
      <c r="C102" s="32"/>
      <c r="D102" s="32"/>
      <c r="E102" s="34"/>
      <c r="F102" s="32"/>
      <c r="G102" s="33"/>
      <c r="H102" s="33"/>
      <c r="I102" s="33"/>
      <c r="J102" s="28"/>
      <c r="K102" s="30"/>
      <c r="L102" s="32"/>
      <c r="M102" s="32"/>
      <c r="N102" s="32"/>
      <c r="O102" s="32"/>
      <c r="P102" s="32"/>
    </row>
    <row r="103" spans="1:16" ht="12.75">
      <c r="A103" s="32"/>
      <c r="B103" s="32"/>
      <c r="C103" s="32"/>
      <c r="D103" s="32"/>
      <c r="E103" s="34"/>
      <c r="F103" s="32"/>
      <c r="G103" s="33"/>
      <c r="H103" s="33"/>
      <c r="I103" s="33"/>
      <c r="J103" s="28"/>
      <c r="K103" s="30"/>
      <c r="L103" s="32"/>
      <c r="M103" s="32"/>
      <c r="N103" s="32"/>
      <c r="O103" s="32"/>
      <c r="P103" s="32"/>
    </row>
    <row r="104" spans="1:16" ht="12.75">
      <c r="A104" s="32"/>
      <c r="B104" s="32"/>
      <c r="C104" s="33"/>
      <c r="D104" s="32"/>
      <c r="E104" s="34"/>
      <c r="F104" s="32"/>
      <c r="G104" s="33"/>
      <c r="H104" s="33"/>
      <c r="I104" s="33"/>
      <c r="J104" s="28"/>
      <c r="K104" s="30"/>
      <c r="L104" s="32"/>
      <c r="M104" s="32"/>
      <c r="N104" s="32"/>
      <c r="O104" s="32"/>
      <c r="P104" s="32"/>
    </row>
    <row r="105" spans="1:16" ht="12.75">
      <c r="A105" s="32"/>
      <c r="B105" s="32"/>
      <c r="C105" s="33"/>
      <c r="D105" s="32"/>
      <c r="E105" s="34"/>
      <c r="F105" s="32"/>
      <c r="G105" s="33"/>
      <c r="H105" s="33"/>
      <c r="I105" s="33"/>
      <c r="J105" s="28"/>
      <c r="K105" s="30"/>
      <c r="L105" s="32"/>
      <c r="M105" s="32"/>
      <c r="N105" s="32"/>
      <c r="O105" s="32"/>
      <c r="P105" s="32"/>
    </row>
  </sheetData>
  <sheetProtection/>
  <autoFilter ref="A1:Q91">
    <sortState ref="A2:Q105">
      <sortCondition sortBy="value" ref="C2:C105"/>
    </sortState>
  </autoFilter>
  <mergeCells count="3">
    <mergeCell ref="B95:C95"/>
    <mergeCell ref="B96:C96"/>
    <mergeCell ref="B97:C97"/>
  </mergeCells>
  <printOptions/>
  <pageMargins left="0.787401575" right="0.787401575" top="0.984251969" bottom="0.984251969" header="0.4921259845" footer="0.4921259845"/>
  <pageSetup fitToHeight="7" fitToWidth="1" horizontalDpi="600" verticalDpi="600" orientation="landscape" paperSize="9" scale="84" r:id="rId1"/>
  <headerFooter alignWithMargins="0">
    <oddHeader>&amp;C&amp;"Arial,Tučné"Návrh rozdělení dotací Program obnovy venkova 2015 dt 1 - 3 - &amp;Udle abecedy&amp;RPříloha č. 1</oddHeader>
    <oddFooter>&amp;C&amp;P</oddFooter>
    <firstHeader>&amp;C&amp;"Arial,Tučné"Návrh rozdělení příspěvků Program obnovy venkova 2015, dt 1 - 3 - dle abecedy&amp;RPříloha č. 1</firstHeader>
    <firstFooter>&amp;C 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Layout" workbookViewId="0" topLeftCell="A82">
      <selection activeCell="F6" sqref="F6"/>
    </sheetView>
  </sheetViews>
  <sheetFormatPr defaultColWidth="9.140625" defaultRowHeight="12.75"/>
  <cols>
    <col min="1" max="1" width="16.7109375" style="1" bestFit="1" customWidth="1"/>
    <col min="2" max="2" width="9.00390625" style="1" bestFit="1" customWidth="1"/>
    <col min="3" max="3" width="6.57421875" style="3" bestFit="1" customWidth="1"/>
    <col min="4" max="4" width="29.421875" style="1" customWidth="1"/>
    <col min="5" max="5" width="2.8515625" style="5" customWidth="1"/>
    <col min="6" max="6" width="3.28125" style="1" bestFit="1" customWidth="1"/>
    <col min="7" max="7" width="11.140625" style="3" customWidth="1"/>
    <col min="8" max="9" width="11.28125" style="3" bestFit="1" customWidth="1"/>
    <col min="10" max="10" width="6.28125" style="4" customWidth="1"/>
    <col min="11" max="11" width="6.421875" style="2" customWidth="1"/>
    <col min="12" max="12" width="10.8515625" style="1" bestFit="1" customWidth="1"/>
    <col min="13" max="13" width="12.8515625" style="1" bestFit="1" customWidth="1"/>
    <col min="14" max="14" width="8.421875" style="1" customWidth="1"/>
    <col min="15" max="15" width="9.7109375" style="1" customWidth="1"/>
    <col min="16" max="16" width="7.28125" style="1" hidden="1" customWidth="1"/>
    <col min="17" max="16384" width="9.140625" style="1" customWidth="1"/>
  </cols>
  <sheetData>
    <row r="1" spans="1:16" ht="76.5">
      <c r="A1" s="9" t="s">
        <v>0</v>
      </c>
      <c r="B1" s="10" t="s">
        <v>1</v>
      </c>
      <c r="C1" s="11" t="s">
        <v>12</v>
      </c>
      <c r="D1" s="10" t="s">
        <v>4</v>
      </c>
      <c r="E1" s="29" t="s">
        <v>8</v>
      </c>
      <c r="F1" s="29" t="s">
        <v>9</v>
      </c>
      <c r="G1" s="11" t="s">
        <v>2</v>
      </c>
      <c r="H1" s="11" t="s">
        <v>6</v>
      </c>
      <c r="I1" s="11" t="s">
        <v>11</v>
      </c>
      <c r="J1" s="12" t="s">
        <v>3</v>
      </c>
      <c r="K1" s="13" t="s">
        <v>7</v>
      </c>
      <c r="L1" s="13" t="s">
        <v>5</v>
      </c>
      <c r="M1" s="14" t="s">
        <v>10</v>
      </c>
      <c r="N1" s="14" t="s">
        <v>13</v>
      </c>
      <c r="O1" s="16" t="s">
        <v>14</v>
      </c>
      <c r="P1" s="68"/>
    </row>
    <row r="2" spans="1:17" ht="25.5">
      <c r="A2" s="22" t="s">
        <v>102</v>
      </c>
      <c r="B2" s="17">
        <v>573183</v>
      </c>
      <c r="C2" s="18">
        <v>611</v>
      </c>
      <c r="D2" s="19" t="s">
        <v>103</v>
      </c>
      <c r="E2" s="18">
        <v>1</v>
      </c>
      <c r="F2" s="18">
        <v>1</v>
      </c>
      <c r="G2" s="18">
        <v>320000</v>
      </c>
      <c r="H2" s="18">
        <v>160000</v>
      </c>
      <c r="I2" s="20">
        <v>160000</v>
      </c>
      <c r="J2" s="8">
        <f aca="true" t="shared" si="0" ref="J2:J40">I2/G2</f>
        <v>0.5</v>
      </c>
      <c r="K2" s="21" t="s">
        <v>37</v>
      </c>
      <c r="L2" s="52">
        <v>42060</v>
      </c>
      <c r="M2" s="20">
        <v>150000</v>
      </c>
      <c r="N2" s="7">
        <f aca="true" t="shared" si="1" ref="N2:N40">M2/G2</f>
        <v>0.46875</v>
      </c>
      <c r="O2" s="23"/>
      <c r="P2" s="69"/>
      <c r="Q2" s="6"/>
    </row>
    <row r="3" spans="1:17" s="2" customFormat="1" ht="25.5">
      <c r="A3" s="22" t="s">
        <v>185</v>
      </c>
      <c r="B3" s="17">
        <v>259284</v>
      </c>
      <c r="C3" s="18">
        <v>905</v>
      </c>
      <c r="D3" s="19" t="s">
        <v>186</v>
      </c>
      <c r="E3" s="18">
        <v>1</v>
      </c>
      <c r="F3" s="18">
        <v>1</v>
      </c>
      <c r="G3" s="18">
        <v>302000</v>
      </c>
      <c r="H3" s="18">
        <v>151000</v>
      </c>
      <c r="I3" s="20">
        <v>151000</v>
      </c>
      <c r="J3" s="8">
        <f t="shared" si="0"/>
        <v>0.5</v>
      </c>
      <c r="K3" s="21" t="s">
        <v>36</v>
      </c>
      <c r="L3" s="52">
        <v>42061</v>
      </c>
      <c r="M3" s="20">
        <v>150000</v>
      </c>
      <c r="N3" s="7">
        <f t="shared" si="1"/>
        <v>0.4966887417218543</v>
      </c>
      <c r="O3" s="77"/>
      <c r="P3" s="70" t="s">
        <v>88</v>
      </c>
      <c r="Q3" s="6"/>
    </row>
    <row r="4" spans="1:16" s="6" customFormat="1" ht="25.5">
      <c r="A4" s="22" t="s">
        <v>68</v>
      </c>
      <c r="B4" s="17">
        <v>573205</v>
      </c>
      <c r="C4" s="18">
        <v>300</v>
      </c>
      <c r="D4" s="19" t="s">
        <v>70</v>
      </c>
      <c r="E4" s="18">
        <v>1</v>
      </c>
      <c r="F4" s="18">
        <v>2</v>
      </c>
      <c r="G4" s="18">
        <v>2500000</v>
      </c>
      <c r="H4" s="18">
        <v>1250000</v>
      </c>
      <c r="I4" s="20">
        <v>1250000</v>
      </c>
      <c r="J4" s="8">
        <f t="shared" si="0"/>
        <v>0.5</v>
      </c>
      <c r="K4" s="21" t="s">
        <v>37</v>
      </c>
      <c r="L4" s="52">
        <v>42051</v>
      </c>
      <c r="M4" s="20">
        <v>0</v>
      </c>
      <c r="N4" s="7">
        <f t="shared" si="1"/>
        <v>0</v>
      </c>
      <c r="O4" s="23"/>
      <c r="P4" s="69"/>
    </row>
    <row r="5" spans="1:16" s="6" customFormat="1" ht="47.25" customHeight="1">
      <c r="A5" s="22" t="s">
        <v>161</v>
      </c>
      <c r="B5" s="17">
        <v>573221</v>
      </c>
      <c r="C5" s="18">
        <v>370</v>
      </c>
      <c r="D5" s="19" t="s">
        <v>162</v>
      </c>
      <c r="E5" s="18">
        <v>1</v>
      </c>
      <c r="F5" s="18">
        <v>1</v>
      </c>
      <c r="G5" s="18">
        <v>158235</v>
      </c>
      <c r="H5" s="18">
        <v>79100</v>
      </c>
      <c r="I5" s="20">
        <v>79000</v>
      </c>
      <c r="J5" s="8">
        <f t="shared" si="0"/>
        <v>0.49925743356400293</v>
      </c>
      <c r="K5" s="21" t="s">
        <v>37</v>
      </c>
      <c r="L5" s="52">
        <v>42062</v>
      </c>
      <c r="M5" s="20">
        <v>79000</v>
      </c>
      <c r="N5" s="7">
        <f t="shared" si="1"/>
        <v>0.49925743356400293</v>
      </c>
      <c r="O5" s="75"/>
      <c r="P5" s="69"/>
    </row>
    <row r="6" spans="1:16" s="6" customFormat="1" ht="63.75">
      <c r="A6" s="22" t="s">
        <v>63</v>
      </c>
      <c r="B6" s="17">
        <v>253910</v>
      </c>
      <c r="C6" s="18">
        <v>1240</v>
      </c>
      <c r="D6" s="19" t="s">
        <v>182</v>
      </c>
      <c r="E6" s="18">
        <v>1</v>
      </c>
      <c r="F6" s="18">
        <v>1</v>
      </c>
      <c r="G6" s="18">
        <v>260000</v>
      </c>
      <c r="H6" s="18">
        <v>156000</v>
      </c>
      <c r="I6" s="20">
        <v>156000</v>
      </c>
      <c r="J6" s="8">
        <f t="shared" si="0"/>
        <v>0.6</v>
      </c>
      <c r="K6" s="21" t="s">
        <v>36</v>
      </c>
      <c r="L6" s="52">
        <v>42061</v>
      </c>
      <c r="M6" s="20">
        <v>126000</v>
      </c>
      <c r="N6" s="7">
        <f t="shared" si="1"/>
        <v>0.4846153846153846</v>
      </c>
      <c r="O6" s="23" t="s">
        <v>113</v>
      </c>
      <c r="P6" s="69"/>
    </row>
    <row r="7" spans="1:16" s="6" customFormat="1" ht="25.5">
      <c r="A7" s="22" t="s">
        <v>41</v>
      </c>
      <c r="B7" s="17">
        <v>253928</v>
      </c>
      <c r="C7" s="18">
        <v>921</v>
      </c>
      <c r="D7" s="19" t="s">
        <v>44</v>
      </c>
      <c r="E7" s="18">
        <v>1</v>
      </c>
      <c r="F7" s="18">
        <v>1</v>
      </c>
      <c r="G7" s="18">
        <v>330000</v>
      </c>
      <c r="H7" s="18">
        <v>112500</v>
      </c>
      <c r="I7" s="20">
        <v>165000</v>
      </c>
      <c r="J7" s="8">
        <f t="shared" si="0"/>
        <v>0.5</v>
      </c>
      <c r="K7" s="21" t="s">
        <v>36</v>
      </c>
      <c r="L7" s="52">
        <v>42045</v>
      </c>
      <c r="M7" s="20">
        <v>150000</v>
      </c>
      <c r="N7" s="7">
        <f t="shared" si="1"/>
        <v>0.45454545454545453</v>
      </c>
      <c r="O7" s="38"/>
      <c r="P7" s="69"/>
    </row>
    <row r="8" spans="1:16" s="6" customFormat="1" ht="25.5">
      <c r="A8" s="22" t="s">
        <v>96</v>
      </c>
      <c r="B8" s="17">
        <v>254592</v>
      </c>
      <c r="C8" s="18">
        <v>1918</v>
      </c>
      <c r="D8" s="19" t="s">
        <v>97</v>
      </c>
      <c r="E8" s="18">
        <v>1</v>
      </c>
      <c r="F8" s="18">
        <v>1</v>
      </c>
      <c r="G8" s="18">
        <v>1300000</v>
      </c>
      <c r="H8" s="18">
        <v>650000</v>
      </c>
      <c r="I8" s="20">
        <v>650000</v>
      </c>
      <c r="J8" s="8">
        <f t="shared" si="0"/>
        <v>0.5</v>
      </c>
      <c r="K8" s="21" t="s">
        <v>37</v>
      </c>
      <c r="L8" s="52">
        <v>42059</v>
      </c>
      <c r="M8" s="20">
        <v>100000</v>
      </c>
      <c r="N8" s="7">
        <f t="shared" si="1"/>
        <v>0.07692307692307693</v>
      </c>
      <c r="O8" s="76"/>
      <c r="P8" s="70"/>
    </row>
    <row r="9" spans="1:16" s="6" customFormat="1" ht="38.25">
      <c r="A9" s="22" t="s">
        <v>96</v>
      </c>
      <c r="B9" s="17">
        <v>254592</v>
      </c>
      <c r="C9" s="18">
        <v>1918</v>
      </c>
      <c r="D9" s="19" t="s">
        <v>98</v>
      </c>
      <c r="E9" s="18">
        <v>1</v>
      </c>
      <c r="F9" s="18">
        <v>2</v>
      </c>
      <c r="G9" s="18">
        <v>160000</v>
      </c>
      <c r="H9" s="18">
        <v>80000</v>
      </c>
      <c r="I9" s="20">
        <v>80000</v>
      </c>
      <c r="J9" s="8">
        <f t="shared" si="0"/>
        <v>0.5</v>
      </c>
      <c r="K9" s="21" t="s">
        <v>36</v>
      </c>
      <c r="L9" s="52">
        <v>42059</v>
      </c>
      <c r="M9" s="20">
        <v>0</v>
      </c>
      <c r="N9" s="7">
        <f t="shared" si="1"/>
        <v>0</v>
      </c>
      <c r="O9" s="23"/>
      <c r="P9" s="69"/>
    </row>
    <row r="10" spans="1:16" s="6" customFormat="1" ht="25.5">
      <c r="A10" s="22" t="s">
        <v>192</v>
      </c>
      <c r="B10" s="17">
        <v>254614</v>
      </c>
      <c r="C10" s="18">
        <v>586</v>
      </c>
      <c r="D10" s="19" t="s">
        <v>195</v>
      </c>
      <c r="E10" s="18">
        <v>1</v>
      </c>
      <c r="F10" s="18">
        <v>1</v>
      </c>
      <c r="G10" s="18">
        <v>580750</v>
      </c>
      <c r="H10" s="18">
        <v>290375</v>
      </c>
      <c r="I10" s="20">
        <v>290000</v>
      </c>
      <c r="J10" s="8">
        <f t="shared" si="0"/>
        <v>0.4993542832544124</v>
      </c>
      <c r="K10" s="21" t="s">
        <v>37</v>
      </c>
      <c r="L10" s="52">
        <v>42065</v>
      </c>
      <c r="M10" s="20">
        <v>150000</v>
      </c>
      <c r="N10" s="7">
        <f t="shared" si="1"/>
        <v>0.2582866982350409</v>
      </c>
      <c r="O10" s="76"/>
      <c r="P10" s="70" t="s">
        <v>88</v>
      </c>
    </row>
    <row r="11" spans="1:16" s="6" customFormat="1" ht="38.25">
      <c r="A11" s="22" t="s">
        <v>86</v>
      </c>
      <c r="B11" s="17">
        <v>259381</v>
      </c>
      <c r="C11" s="18">
        <v>455</v>
      </c>
      <c r="D11" s="19" t="s">
        <v>87</v>
      </c>
      <c r="E11" s="18">
        <v>1</v>
      </c>
      <c r="F11" s="18">
        <v>1</v>
      </c>
      <c r="G11" s="18">
        <v>850000</v>
      </c>
      <c r="H11" s="18">
        <v>300000</v>
      </c>
      <c r="I11" s="20">
        <v>300000</v>
      </c>
      <c r="J11" s="8">
        <f t="shared" si="0"/>
        <v>0.35294117647058826</v>
      </c>
      <c r="K11" s="21" t="s">
        <v>37</v>
      </c>
      <c r="L11" s="52">
        <v>42055</v>
      </c>
      <c r="M11" s="20">
        <v>170000</v>
      </c>
      <c r="N11" s="7">
        <f t="shared" si="1"/>
        <v>0.2</v>
      </c>
      <c r="O11" s="76"/>
      <c r="P11" s="71" t="s">
        <v>88</v>
      </c>
    </row>
    <row r="12" spans="1:16" s="6" customFormat="1" ht="25.5">
      <c r="A12" s="22" t="s">
        <v>108</v>
      </c>
      <c r="B12" s="17">
        <v>254673</v>
      </c>
      <c r="C12" s="18">
        <v>700</v>
      </c>
      <c r="D12" s="19" t="s">
        <v>121</v>
      </c>
      <c r="E12" s="18">
        <v>1</v>
      </c>
      <c r="F12" s="18">
        <v>1</v>
      </c>
      <c r="G12" s="18">
        <v>350000</v>
      </c>
      <c r="H12" s="18">
        <v>350000</v>
      </c>
      <c r="I12" s="20">
        <v>175000</v>
      </c>
      <c r="J12" s="8">
        <f t="shared" si="0"/>
        <v>0.5</v>
      </c>
      <c r="K12" s="21" t="s">
        <v>37</v>
      </c>
      <c r="L12" s="52">
        <v>42060</v>
      </c>
      <c r="M12" s="20">
        <v>150000</v>
      </c>
      <c r="N12" s="7">
        <f t="shared" si="1"/>
        <v>0.42857142857142855</v>
      </c>
      <c r="O12" s="76"/>
      <c r="P12" s="70"/>
    </row>
    <row r="13" spans="1:16" s="6" customFormat="1" ht="63.75">
      <c r="A13" s="22" t="s">
        <v>67</v>
      </c>
      <c r="B13" s="17">
        <v>572675</v>
      </c>
      <c r="C13" s="18">
        <v>519</v>
      </c>
      <c r="D13" s="19" t="s">
        <v>73</v>
      </c>
      <c r="E13" s="18">
        <v>1</v>
      </c>
      <c r="F13" s="18">
        <v>1</v>
      </c>
      <c r="G13" s="18">
        <v>400000</v>
      </c>
      <c r="H13" s="18">
        <v>200000</v>
      </c>
      <c r="I13" s="20">
        <v>200000</v>
      </c>
      <c r="J13" s="8">
        <f t="shared" si="0"/>
        <v>0.5</v>
      </c>
      <c r="K13" s="21" t="s">
        <v>37</v>
      </c>
      <c r="L13" s="52">
        <v>42051</v>
      </c>
      <c r="M13" s="20">
        <v>151000</v>
      </c>
      <c r="N13" s="7">
        <f t="shared" si="1"/>
        <v>0.3775</v>
      </c>
      <c r="O13" s="23" t="s">
        <v>113</v>
      </c>
      <c r="P13" s="69"/>
    </row>
    <row r="14" spans="1:16" s="6" customFormat="1" ht="25.5">
      <c r="A14" s="22" t="s">
        <v>131</v>
      </c>
      <c r="B14" s="17">
        <v>872067</v>
      </c>
      <c r="C14" s="18">
        <v>307</v>
      </c>
      <c r="D14" s="19" t="s">
        <v>132</v>
      </c>
      <c r="E14" s="18">
        <v>1</v>
      </c>
      <c r="F14" s="18">
        <v>1</v>
      </c>
      <c r="G14" s="18">
        <v>550000</v>
      </c>
      <c r="H14" s="18">
        <v>275000</v>
      </c>
      <c r="I14" s="20">
        <v>275000</v>
      </c>
      <c r="J14" s="8">
        <f t="shared" si="0"/>
        <v>0.5</v>
      </c>
      <c r="K14" s="21" t="s">
        <v>133</v>
      </c>
      <c r="L14" s="52">
        <v>42061</v>
      </c>
      <c r="M14" s="20">
        <v>170000</v>
      </c>
      <c r="N14" s="7">
        <f t="shared" si="1"/>
        <v>0.3090909090909091</v>
      </c>
      <c r="O14" s="23"/>
      <c r="P14" s="72"/>
    </row>
    <row r="15" spans="1:17" s="6" customFormat="1" ht="12.75">
      <c r="A15" s="22" t="s">
        <v>120</v>
      </c>
      <c r="B15" s="17">
        <v>254011</v>
      </c>
      <c r="C15" s="18">
        <v>276</v>
      </c>
      <c r="D15" s="19" t="s">
        <v>128</v>
      </c>
      <c r="E15" s="18">
        <v>1</v>
      </c>
      <c r="F15" s="18">
        <v>1</v>
      </c>
      <c r="G15" s="18">
        <v>500000</v>
      </c>
      <c r="H15" s="18">
        <v>250000</v>
      </c>
      <c r="I15" s="20">
        <v>250000</v>
      </c>
      <c r="J15" s="8">
        <f t="shared" si="0"/>
        <v>0.5</v>
      </c>
      <c r="K15" s="21" t="s">
        <v>36</v>
      </c>
      <c r="L15" s="52">
        <v>42061</v>
      </c>
      <c r="M15" s="20">
        <v>170000</v>
      </c>
      <c r="N15" s="7">
        <f t="shared" si="1"/>
        <v>0.34</v>
      </c>
      <c r="O15" s="76"/>
      <c r="P15" s="69"/>
      <c r="Q15" s="56"/>
    </row>
    <row r="16" spans="1:16" s="6" customFormat="1" ht="12.75">
      <c r="A16" s="22" t="s">
        <v>56</v>
      </c>
      <c r="B16" s="17">
        <v>259462</v>
      </c>
      <c r="C16" s="18">
        <v>602</v>
      </c>
      <c r="D16" s="19" t="s">
        <v>57</v>
      </c>
      <c r="E16" s="18">
        <v>1</v>
      </c>
      <c r="F16" s="18">
        <v>1</v>
      </c>
      <c r="G16" s="18">
        <v>2193963.21</v>
      </c>
      <c r="H16" s="18">
        <v>1096000</v>
      </c>
      <c r="I16" s="20">
        <v>1096000</v>
      </c>
      <c r="J16" s="8">
        <f t="shared" si="0"/>
        <v>0.4995525882131816</v>
      </c>
      <c r="K16" s="21" t="s">
        <v>37</v>
      </c>
      <c r="L16" s="52">
        <v>42051</v>
      </c>
      <c r="M16" s="20">
        <v>150000</v>
      </c>
      <c r="N16" s="7">
        <f t="shared" si="1"/>
        <v>0.0683694235693223</v>
      </c>
      <c r="O16" s="78"/>
      <c r="P16" s="69"/>
    </row>
    <row r="17" spans="1:16" s="6" customFormat="1" ht="25.5">
      <c r="A17" s="22" t="s">
        <v>129</v>
      </c>
      <c r="B17" s="17">
        <v>254789</v>
      </c>
      <c r="C17" s="18">
        <v>1100</v>
      </c>
      <c r="D17" s="19" t="s">
        <v>130</v>
      </c>
      <c r="E17" s="18">
        <v>1</v>
      </c>
      <c r="F17" s="18">
        <v>1</v>
      </c>
      <c r="G17" s="18">
        <v>372562</v>
      </c>
      <c r="H17" s="18">
        <v>180000</v>
      </c>
      <c r="I17" s="20">
        <v>180000</v>
      </c>
      <c r="J17" s="8">
        <f t="shared" si="0"/>
        <v>0.4831410610851348</v>
      </c>
      <c r="K17" s="21" t="s">
        <v>36</v>
      </c>
      <c r="L17" s="52">
        <v>42062</v>
      </c>
      <c r="M17" s="20">
        <v>125000</v>
      </c>
      <c r="N17" s="7">
        <f t="shared" si="1"/>
        <v>0.33551462575356583</v>
      </c>
      <c r="O17" s="76"/>
      <c r="P17" s="70"/>
    </row>
    <row r="18" spans="1:17" s="6" customFormat="1" ht="38.25">
      <c r="A18" s="22" t="s">
        <v>188</v>
      </c>
      <c r="B18" s="17">
        <v>572713</v>
      </c>
      <c r="C18" s="18">
        <v>281</v>
      </c>
      <c r="D18" s="19" t="s">
        <v>193</v>
      </c>
      <c r="E18" s="18">
        <v>1</v>
      </c>
      <c r="F18" s="18">
        <v>1</v>
      </c>
      <c r="G18" s="18">
        <v>380000</v>
      </c>
      <c r="H18" s="18">
        <v>190000</v>
      </c>
      <c r="I18" s="20">
        <v>190000</v>
      </c>
      <c r="J18" s="8">
        <f t="shared" si="0"/>
        <v>0.5</v>
      </c>
      <c r="K18" s="21" t="s">
        <v>37</v>
      </c>
      <c r="L18" s="52">
        <v>42062</v>
      </c>
      <c r="M18" s="20">
        <v>170000</v>
      </c>
      <c r="N18" s="7">
        <f t="shared" si="1"/>
        <v>0.4473684210526316</v>
      </c>
      <c r="O18" s="23"/>
      <c r="P18" s="69"/>
      <c r="Q18" s="43"/>
    </row>
    <row r="19" spans="1:16" s="6" customFormat="1" ht="25.5">
      <c r="A19" s="22" t="s">
        <v>188</v>
      </c>
      <c r="B19" s="17">
        <v>572713</v>
      </c>
      <c r="C19" s="18">
        <v>281</v>
      </c>
      <c r="D19" s="19" t="s">
        <v>189</v>
      </c>
      <c r="E19" s="18">
        <v>1</v>
      </c>
      <c r="F19" s="18">
        <v>2</v>
      </c>
      <c r="G19" s="18">
        <v>500000</v>
      </c>
      <c r="H19" s="18">
        <v>250000</v>
      </c>
      <c r="I19" s="20">
        <v>250000</v>
      </c>
      <c r="J19" s="8">
        <f t="shared" si="0"/>
        <v>0.5</v>
      </c>
      <c r="K19" s="21" t="s">
        <v>37</v>
      </c>
      <c r="L19" s="52">
        <v>42062</v>
      </c>
      <c r="M19" s="20">
        <v>0</v>
      </c>
      <c r="N19" s="7">
        <f t="shared" si="1"/>
        <v>0</v>
      </c>
      <c r="O19" s="75"/>
      <c r="P19" s="69"/>
    </row>
    <row r="20" spans="1:16" s="6" customFormat="1" ht="25.5">
      <c r="A20" s="22" t="s">
        <v>81</v>
      </c>
      <c r="B20" s="17">
        <v>573264</v>
      </c>
      <c r="C20" s="18">
        <v>331</v>
      </c>
      <c r="D20" s="19" t="s">
        <v>82</v>
      </c>
      <c r="E20" s="18">
        <v>1</v>
      </c>
      <c r="F20" s="18">
        <v>1</v>
      </c>
      <c r="G20" s="18">
        <v>314963</v>
      </c>
      <c r="H20" s="18">
        <v>157481.5</v>
      </c>
      <c r="I20" s="20">
        <v>157000</v>
      </c>
      <c r="J20" s="8">
        <f t="shared" si="0"/>
        <v>0.49847124900385126</v>
      </c>
      <c r="K20" s="21" t="s">
        <v>36</v>
      </c>
      <c r="L20" s="52">
        <v>42054</v>
      </c>
      <c r="M20" s="20">
        <v>157000</v>
      </c>
      <c r="N20" s="7">
        <f t="shared" si="1"/>
        <v>0.49847124900385126</v>
      </c>
      <c r="O20" s="23"/>
      <c r="P20" s="69"/>
    </row>
    <row r="21" spans="1:17" s="6" customFormat="1" ht="25.5">
      <c r="A21" s="22" t="s">
        <v>81</v>
      </c>
      <c r="B21" s="17">
        <v>573264</v>
      </c>
      <c r="C21" s="18">
        <v>331</v>
      </c>
      <c r="D21" s="19" t="s">
        <v>83</v>
      </c>
      <c r="E21" s="18">
        <v>1</v>
      </c>
      <c r="F21" s="18">
        <v>2</v>
      </c>
      <c r="G21" s="18">
        <v>179564</v>
      </c>
      <c r="H21" s="18">
        <v>89782</v>
      </c>
      <c r="I21" s="20">
        <v>89000</v>
      </c>
      <c r="J21" s="8">
        <f t="shared" si="0"/>
        <v>0.4956450067942349</v>
      </c>
      <c r="K21" s="21" t="s">
        <v>36</v>
      </c>
      <c r="L21" s="52">
        <v>42054</v>
      </c>
      <c r="M21" s="20">
        <v>0</v>
      </c>
      <c r="N21" s="7">
        <f t="shared" si="1"/>
        <v>0</v>
      </c>
      <c r="O21" s="76"/>
      <c r="P21" s="69"/>
      <c r="Q21" s="2"/>
    </row>
    <row r="22" spans="1:16" s="6" customFormat="1" ht="63.75">
      <c r="A22" s="22" t="s">
        <v>65</v>
      </c>
      <c r="B22" s="17">
        <v>479080</v>
      </c>
      <c r="C22" s="18">
        <v>323</v>
      </c>
      <c r="D22" s="19" t="s">
        <v>194</v>
      </c>
      <c r="E22" s="18">
        <v>1</v>
      </c>
      <c r="F22" s="18">
        <v>2</v>
      </c>
      <c r="G22" s="18">
        <v>80000</v>
      </c>
      <c r="H22" s="18">
        <v>60000</v>
      </c>
      <c r="I22" s="20">
        <v>48000</v>
      </c>
      <c r="J22" s="8">
        <f t="shared" si="0"/>
        <v>0.6</v>
      </c>
      <c r="K22" s="21" t="s">
        <v>36</v>
      </c>
      <c r="L22" s="52">
        <v>42061</v>
      </c>
      <c r="M22" s="20">
        <v>0</v>
      </c>
      <c r="N22" s="7">
        <f t="shared" si="1"/>
        <v>0</v>
      </c>
      <c r="O22" s="23" t="s">
        <v>113</v>
      </c>
      <c r="P22" s="69"/>
    </row>
    <row r="23" spans="1:16" s="6" customFormat="1" ht="12.75">
      <c r="A23" s="22" t="s">
        <v>170</v>
      </c>
      <c r="B23" s="17">
        <v>572802</v>
      </c>
      <c r="C23" s="18">
        <v>234</v>
      </c>
      <c r="D23" s="19" t="s">
        <v>199</v>
      </c>
      <c r="E23" s="18">
        <v>1</v>
      </c>
      <c r="F23" s="18">
        <v>1</v>
      </c>
      <c r="G23" s="18">
        <v>691131</v>
      </c>
      <c r="H23" s="18">
        <v>345565</v>
      </c>
      <c r="I23" s="20">
        <v>345000</v>
      </c>
      <c r="J23" s="8">
        <f t="shared" si="0"/>
        <v>0.4991817759585375</v>
      </c>
      <c r="K23" s="66" t="s">
        <v>36</v>
      </c>
      <c r="L23" s="52">
        <v>42060</v>
      </c>
      <c r="M23" s="20">
        <v>170000</v>
      </c>
      <c r="N23" s="7">
        <f t="shared" si="1"/>
        <v>0.2459736287331924</v>
      </c>
      <c r="O23" s="77"/>
      <c r="P23" s="69"/>
    </row>
    <row r="24" spans="1:16" s="6" customFormat="1" ht="25.5">
      <c r="A24" s="22" t="s">
        <v>101</v>
      </c>
      <c r="B24" s="17">
        <v>572691</v>
      </c>
      <c r="C24" s="18">
        <v>253</v>
      </c>
      <c r="D24" s="19" t="s">
        <v>197</v>
      </c>
      <c r="E24" s="18">
        <v>1</v>
      </c>
      <c r="F24" s="18">
        <v>1</v>
      </c>
      <c r="G24" s="18">
        <v>300000</v>
      </c>
      <c r="H24" s="18">
        <v>300000</v>
      </c>
      <c r="I24" s="20">
        <v>150000</v>
      </c>
      <c r="J24" s="8">
        <f t="shared" si="0"/>
        <v>0.5</v>
      </c>
      <c r="K24" s="21" t="s">
        <v>37</v>
      </c>
      <c r="L24" s="52">
        <v>42059</v>
      </c>
      <c r="M24" s="20">
        <v>150000</v>
      </c>
      <c r="N24" s="7">
        <f t="shared" si="1"/>
        <v>0.5</v>
      </c>
      <c r="O24" s="76"/>
      <c r="P24" s="69"/>
    </row>
    <row r="25" spans="1:16" s="6" customFormat="1" ht="25.5">
      <c r="A25" s="22" t="s">
        <v>150</v>
      </c>
      <c r="B25" s="17">
        <v>259535</v>
      </c>
      <c r="C25" s="18">
        <v>1801</v>
      </c>
      <c r="D25" s="19" t="s">
        <v>151</v>
      </c>
      <c r="E25" s="18">
        <v>1</v>
      </c>
      <c r="F25" s="18">
        <v>1</v>
      </c>
      <c r="G25" s="18">
        <v>350000</v>
      </c>
      <c r="H25" s="18">
        <v>175000</v>
      </c>
      <c r="I25" s="20">
        <v>175000</v>
      </c>
      <c r="J25" s="8">
        <f t="shared" si="0"/>
        <v>0.5</v>
      </c>
      <c r="K25" s="21" t="s">
        <v>36</v>
      </c>
      <c r="L25" s="52">
        <v>42062</v>
      </c>
      <c r="M25" s="20">
        <v>100000</v>
      </c>
      <c r="N25" s="7">
        <f t="shared" si="1"/>
        <v>0.2857142857142857</v>
      </c>
      <c r="O25" s="23"/>
      <c r="P25" s="69"/>
    </row>
    <row r="26" spans="1:17" s="6" customFormat="1" ht="12.75">
      <c r="A26" s="22" t="s">
        <v>178</v>
      </c>
      <c r="B26" s="17">
        <v>572667</v>
      </c>
      <c r="C26" s="18">
        <v>124</v>
      </c>
      <c r="D26" s="19" t="s">
        <v>179</v>
      </c>
      <c r="E26" s="18">
        <v>1</v>
      </c>
      <c r="F26" s="18">
        <v>1</v>
      </c>
      <c r="G26" s="18">
        <v>370000</v>
      </c>
      <c r="H26" s="18">
        <v>185000</v>
      </c>
      <c r="I26" s="20">
        <v>185000</v>
      </c>
      <c r="J26" s="8">
        <f t="shared" si="0"/>
        <v>0.5</v>
      </c>
      <c r="K26" s="21" t="s">
        <v>36</v>
      </c>
      <c r="L26" s="52">
        <v>42061</v>
      </c>
      <c r="M26" s="20">
        <v>170000</v>
      </c>
      <c r="N26" s="7">
        <f t="shared" si="1"/>
        <v>0.4594594594594595</v>
      </c>
      <c r="O26" s="78"/>
      <c r="P26" s="69"/>
      <c r="Q26" s="51"/>
    </row>
    <row r="27" spans="1:16" s="6" customFormat="1" ht="25.5">
      <c r="A27" s="22" t="s">
        <v>118</v>
      </c>
      <c r="B27" s="17">
        <v>254878</v>
      </c>
      <c r="C27" s="18">
        <v>663</v>
      </c>
      <c r="D27" s="19" t="s">
        <v>119</v>
      </c>
      <c r="E27" s="18">
        <v>1</v>
      </c>
      <c r="F27" s="18">
        <v>1</v>
      </c>
      <c r="G27" s="18">
        <v>600000</v>
      </c>
      <c r="H27" s="18">
        <v>300000</v>
      </c>
      <c r="I27" s="20">
        <v>300000</v>
      </c>
      <c r="J27" s="8">
        <f t="shared" si="0"/>
        <v>0.5</v>
      </c>
      <c r="K27" s="21" t="s">
        <v>36</v>
      </c>
      <c r="L27" s="52">
        <v>42060</v>
      </c>
      <c r="M27" s="20">
        <v>150000</v>
      </c>
      <c r="N27" s="7">
        <f t="shared" si="1"/>
        <v>0.25</v>
      </c>
      <c r="O27" s="76"/>
      <c r="P27" s="73"/>
    </row>
    <row r="28" spans="1:16" s="43" customFormat="1" ht="38.25">
      <c r="A28" s="22" t="s">
        <v>122</v>
      </c>
      <c r="B28" s="17">
        <v>254894</v>
      </c>
      <c r="C28" s="18">
        <v>476</v>
      </c>
      <c r="D28" s="19" t="s">
        <v>123</v>
      </c>
      <c r="E28" s="18">
        <v>1</v>
      </c>
      <c r="F28" s="18">
        <v>1</v>
      </c>
      <c r="G28" s="18">
        <v>420000</v>
      </c>
      <c r="H28" s="18">
        <v>201600</v>
      </c>
      <c r="I28" s="20">
        <v>201000</v>
      </c>
      <c r="J28" s="8">
        <f t="shared" si="0"/>
        <v>0.4785714285714286</v>
      </c>
      <c r="K28" s="21" t="s">
        <v>37</v>
      </c>
      <c r="L28" s="52">
        <v>42062</v>
      </c>
      <c r="M28" s="20">
        <v>170000</v>
      </c>
      <c r="N28" s="7">
        <f t="shared" si="1"/>
        <v>0.40476190476190477</v>
      </c>
      <c r="O28" s="76"/>
      <c r="P28" s="72"/>
    </row>
    <row r="29" spans="1:17" s="43" customFormat="1" ht="25.5">
      <c r="A29" s="22" t="s">
        <v>143</v>
      </c>
      <c r="B29" s="17">
        <v>254941</v>
      </c>
      <c r="C29" s="18">
        <v>554</v>
      </c>
      <c r="D29" s="19" t="s">
        <v>145</v>
      </c>
      <c r="E29" s="18">
        <v>1</v>
      </c>
      <c r="F29" s="18">
        <v>2</v>
      </c>
      <c r="G29" s="18">
        <v>409815</v>
      </c>
      <c r="H29" s="18">
        <v>204000</v>
      </c>
      <c r="I29" s="20">
        <v>204000</v>
      </c>
      <c r="J29" s="8">
        <f t="shared" si="0"/>
        <v>0.4977855861791296</v>
      </c>
      <c r="K29" s="21" t="s">
        <v>36</v>
      </c>
      <c r="L29" s="52">
        <v>42062</v>
      </c>
      <c r="M29" s="20">
        <v>0</v>
      </c>
      <c r="N29" s="7">
        <f t="shared" si="1"/>
        <v>0</v>
      </c>
      <c r="O29" s="23"/>
      <c r="P29" s="72"/>
      <c r="Q29" s="1"/>
    </row>
    <row r="30" spans="1:16" s="6" customFormat="1" ht="25.5">
      <c r="A30" s="22" t="s">
        <v>110</v>
      </c>
      <c r="B30" s="17">
        <v>245231</v>
      </c>
      <c r="C30" s="18">
        <v>1850</v>
      </c>
      <c r="D30" s="19" t="s">
        <v>127</v>
      </c>
      <c r="E30" s="18">
        <v>1</v>
      </c>
      <c r="F30" s="18">
        <v>1</v>
      </c>
      <c r="G30" s="18">
        <v>596054</v>
      </c>
      <c r="H30" s="18">
        <v>270000</v>
      </c>
      <c r="I30" s="20">
        <v>270000</v>
      </c>
      <c r="J30" s="8">
        <f t="shared" si="0"/>
        <v>0.4529790924983307</v>
      </c>
      <c r="K30" s="21" t="s">
        <v>36</v>
      </c>
      <c r="L30" s="52">
        <v>42060</v>
      </c>
      <c r="M30" s="20">
        <v>100000</v>
      </c>
      <c r="N30" s="7">
        <f t="shared" si="1"/>
        <v>0.16777003425864098</v>
      </c>
      <c r="O30" s="77"/>
      <c r="P30" s="69"/>
    </row>
    <row r="31" spans="1:16" s="6" customFormat="1" ht="25.5">
      <c r="A31" s="22" t="s">
        <v>165</v>
      </c>
      <c r="B31" s="17">
        <v>254975</v>
      </c>
      <c r="C31" s="18">
        <v>604</v>
      </c>
      <c r="D31" s="19" t="s">
        <v>166</v>
      </c>
      <c r="E31" s="18">
        <v>1</v>
      </c>
      <c r="F31" s="18">
        <v>1</v>
      </c>
      <c r="G31" s="18">
        <v>440000</v>
      </c>
      <c r="H31" s="18">
        <v>220000</v>
      </c>
      <c r="I31" s="20">
        <v>220000</v>
      </c>
      <c r="J31" s="8">
        <f t="shared" si="0"/>
        <v>0.5</v>
      </c>
      <c r="K31" s="21" t="s">
        <v>36</v>
      </c>
      <c r="L31" s="52">
        <v>42061</v>
      </c>
      <c r="M31" s="20">
        <v>150000</v>
      </c>
      <c r="N31" s="7">
        <f t="shared" si="1"/>
        <v>0.3409090909090909</v>
      </c>
      <c r="O31" s="76"/>
      <c r="P31" s="72"/>
    </row>
    <row r="32" spans="1:17" s="6" customFormat="1" ht="12.75">
      <c r="A32" s="22" t="s">
        <v>76</v>
      </c>
      <c r="B32" s="17">
        <v>255009</v>
      </c>
      <c r="C32" s="18">
        <v>556</v>
      </c>
      <c r="D32" s="19" t="s">
        <v>80</v>
      </c>
      <c r="E32" s="18">
        <v>1</v>
      </c>
      <c r="F32" s="18">
        <v>2</v>
      </c>
      <c r="G32" s="18">
        <v>1150000</v>
      </c>
      <c r="H32" s="18">
        <v>575000</v>
      </c>
      <c r="I32" s="20">
        <v>575000</v>
      </c>
      <c r="J32" s="8">
        <f t="shared" si="0"/>
        <v>0.5</v>
      </c>
      <c r="K32" s="21" t="s">
        <v>36</v>
      </c>
      <c r="L32" s="52">
        <v>42051</v>
      </c>
      <c r="M32" s="20">
        <v>0</v>
      </c>
      <c r="N32" s="7">
        <f t="shared" si="1"/>
        <v>0</v>
      </c>
      <c r="O32" s="76"/>
      <c r="P32" s="69"/>
      <c r="Q32" s="43"/>
    </row>
    <row r="33" spans="1:16" s="6" customFormat="1" ht="25.5">
      <c r="A33" s="22" t="s">
        <v>39</v>
      </c>
      <c r="B33" s="17">
        <v>255017</v>
      </c>
      <c r="C33" s="18">
        <v>575</v>
      </c>
      <c r="D33" s="19" t="s">
        <v>47</v>
      </c>
      <c r="E33" s="18">
        <v>1</v>
      </c>
      <c r="F33" s="18">
        <v>1</v>
      </c>
      <c r="G33" s="18">
        <v>458000</v>
      </c>
      <c r="H33" s="18">
        <v>200000</v>
      </c>
      <c r="I33" s="20">
        <v>200000</v>
      </c>
      <c r="J33" s="8">
        <f t="shared" si="0"/>
        <v>0.4366812227074236</v>
      </c>
      <c r="K33" s="21" t="s">
        <v>37</v>
      </c>
      <c r="L33" s="52">
        <v>42040</v>
      </c>
      <c r="M33" s="20">
        <v>150000</v>
      </c>
      <c r="N33" s="7">
        <f t="shared" si="1"/>
        <v>0.32751091703056767</v>
      </c>
      <c r="O33" s="76"/>
      <c r="P33" s="69"/>
    </row>
    <row r="34" spans="1:16" s="6" customFormat="1" ht="25.5">
      <c r="A34" s="22" t="s">
        <v>134</v>
      </c>
      <c r="B34" s="17">
        <v>255033</v>
      </c>
      <c r="C34" s="18">
        <v>660</v>
      </c>
      <c r="D34" s="19" t="s">
        <v>135</v>
      </c>
      <c r="E34" s="18">
        <v>1</v>
      </c>
      <c r="F34" s="18">
        <v>1</v>
      </c>
      <c r="G34" s="18">
        <v>400000</v>
      </c>
      <c r="H34" s="18">
        <v>200000</v>
      </c>
      <c r="I34" s="20">
        <v>200000</v>
      </c>
      <c r="J34" s="8">
        <f t="shared" si="0"/>
        <v>0.5</v>
      </c>
      <c r="K34" s="21" t="s">
        <v>36</v>
      </c>
      <c r="L34" s="52">
        <v>42061</v>
      </c>
      <c r="M34" s="20">
        <v>150000</v>
      </c>
      <c r="N34" s="7">
        <f t="shared" si="1"/>
        <v>0.375</v>
      </c>
      <c r="O34" s="23"/>
      <c r="P34" s="69"/>
    </row>
    <row r="35" spans="1:16" s="6" customFormat="1" ht="25.5">
      <c r="A35" s="79" t="s">
        <v>91</v>
      </c>
      <c r="B35" s="62">
        <v>259632</v>
      </c>
      <c r="C35" s="63">
        <v>298</v>
      </c>
      <c r="D35" s="61" t="s">
        <v>92</v>
      </c>
      <c r="E35" s="63">
        <v>1</v>
      </c>
      <c r="F35" s="63">
        <v>1</v>
      </c>
      <c r="G35" s="63">
        <v>500000</v>
      </c>
      <c r="H35" s="63">
        <v>250000</v>
      </c>
      <c r="I35" s="64">
        <v>250000</v>
      </c>
      <c r="J35" s="65">
        <f t="shared" si="0"/>
        <v>0.5</v>
      </c>
      <c r="K35" s="66" t="s">
        <v>36</v>
      </c>
      <c r="L35" s="67">
        <v>42055</v>
      </c>
      <c r="M35" s="64">
        <v>0</v>
      </c>
      <c r="N35" s="7">
        <f t="shared" si="1"/>
        <v>0</v>
      </c>
      <c r="O35" s="80" t="s">
        <v>196</v>
      </c>
      <c r="P35" s="69"/>
    </row>
    <row r="36" spans="1:16" s="6" customFormat="1" ht="12.75">
      <c r="A36" s="22" t="s">
        <v>146</v>
      </c>
      <c r="B36" s="17">
        <v>255106</v>
      </c>
      <c r="C36" s="18">
        <v>575</v>
      </c>
      <c r="D36" s="19" t="s">
        <v>147</v>
      </c>
      <c r="E36" s="18">
        <v>1</v>
      </c>
      <c r="F36" s="18">
        <v>1</v>
      </c>
      <c r="G36" s="18">
        <v>520000</v>
      </c>
      <c r="H36" s="18">
        <v>260000</v>
      </c>
      <c r="I36" s="20">
        <v>260000</v>
      </c>
      <c r="J36" s="8">
        <f t="shared" si="0"/>
        <v>0.5</v>
      </c>
      <c r="K36" s="21" t="s">
        <v>36</v>
      </c>
      <c r="L36" s="52">
        <v>42062</v>
      </c>
      <c r="M36" s="20">
        <v>150000</v>
      </c>
      <c r="N36" s="7">
        <f t="shared" si="1"/>
        <v>0.28846153846153844</v>
      </c>
      <c r="O36" s="23"/>
      <c r="P36" s="72"/>
    </row>
    <row r="37" spans="1:16" s="6" customFormat="1" ht="25.5">
      <c r="A37" s="22" t="s">
        <v>190</v>
      </c>
      <c r="B37" s="17">
        <v>255131</v>
      </c>
      <c r="C37" s="18">
        <v>396</v>
      </c>
      <c r="D37" s="19" t="s">
        <v>191</v>
      </c>
      <c r="E37" s="18">
        <v>1</v>
      </c>
      <c r="F37" s="18">
        <v>1</v>
      </c>
      <c r="G37" s="18">
        <v>3670751</v>
      </c>
      <c r="H37" s="18">
        <v>2202450</v>
      </c>
      <c r="I37" s="20">
        <v>1835000</v>
      </c>
      <c r="J37" s="8">
        <f t="shared" si="0"/>
        <v>0.49989770485658114</v>
      </c>
      <c r="K37" s="21" t="s">
        <v>37</v>
      </c>
      <c r="L37" s="52">
        <v>42062</v>
      </c>
      <c r="M37" s="20">
        <v>170000</v>
      </c>
      <c r="N37" s="7">
        <f t="shared" si="1"/>
        <v>0.046312048951290895</v>
      </c>
      <c r="O37" s="38"/>
      <c r="P37" s="69"/>
    </row>
    <row r="38" spans="1:16" s="6" customFormat="1" ht="12.75">
      <c r="A38" s="22" t="s">
        <v>136</v>
      </c>
      <c r="B38" s="17">
        <v>872083</v>
      </c>
      <c r="C38" s="18">
        <v>377</v>
      </c>
      <c r="D38" s="19" t="s">
        <v>137</v>
      </c>
      <c r="E38" s="18">
        <v>1</v>
      </c>
      <c r="F38" s="18">
        <v>1</v>
      </c>
      <c r="G38" s="18">
        <v>400000</v>
      </c>
      <c r="H38" s="18">
        <v>200000</v>
      </c>
      <c r="I38" s="20">
        <v>200000</v>
      </c>
      <c r="J38" s="8">
        <f t="shared" si="0"/>
        <v>0.5</v>
      </c>
      <c r="K38" s="21" t="s">
        <v>37</v>
      </c>
      <c r="L38" s="52">
        <v>42061</v>
      </c>
      <c r="M38" s="20">
        <v>170000</v>
      </c>
      <c r="N38" s="7">
        <f t="shared" si="1"/>
        <v>0.425</v>
      </c>
      <c r="O38" s="76"/>
      <c r="P38" s="69"/>
    </row>
    <row r="39" spans="1:17" s="6" customFormat="1" ht="25.5">
      <c r="A39" s="22" t="s">
        <v>136</v>
      </c>
      <c r="B39" s="17">
        <v>872083</v>
      </c>
      <c r="C39" s="18">
        <v>377</v>
      </c>
      <c r="D39" s="19" t="s">
        <v>138</v>
      </c>
      <c r="E39" s="18">
        <v>1</v>
      </c>
      <c r="F39" s="18">
        <v>2</v>
      </c>
      <c r="G39" s="18">
        <v>200000</v>
      </c>
      <c r="H39" s="18">
        <v>100000</v>
      </c>
      <c r="I39" s="20">
        <v>100000</v>
      </c>
      <c r="J39" s="8">
        <f t="shared" si="0"/>
        <v>0.5</v>
      </c>
      <c r="K39" s="21" t="s">
        <v>36</v>
      </c>
      <c r="L39" s="52">
        <v>42061</v>
      </c>
      <c r="M39" s="20">
        <v>0</v>
      </c>
      <c r="N39" s="7">
        <f t="shared" si="1"/>
        <v>0</v>
      </c>
      <c r="O39" s="23"/>
      <c r="P39" s="69"/>
      <c r="Q39" s="51"/>
    </row>
    <row r="40" spans="1:16" s="6" customFormat="1" ht="12.75">
      <c r="A40" s="92" t="s">
        <v>171</v>
      </c>
      <c r="B40" s="17">
        <v>572772</v>
      </c>
      <c r="C40" s="18">
        <v>337</v>
      </c>
      <c r="D40" s="57" t="s">
        <v>184</v>
      </c>
      <c r="E40" s="46">
        <v>1</v>
      </c>
      <c r="F40" s="46">
        <v>2</v>
      </c>
      <c r="G40" s="18">
        <v>75000</v>
      </c>
      <c r="H40" s="18">
        <v>37000</v>
      </c>
      <c r="I40" s="20">
        <v>37000</v>
      </c>
      <c r="J40" s="8">
        <f t="shared" si="0"/>
        <v>0.49333333333333335</v>
      </c>
      <c r="K40" s="46" t="s">
        <v>36</v>
      </c>
      <c r="L40" s="58">
        <v>42065</v>
      </c>
      <c r="M40" s="45">
        <v>0</v>
      </c>
      <c r="N40" s="93">
        <f t="shared" si="1"/>
        <v>0</v>
      </c>
      <c r="O40" s="76"/>
      <c r="P40" s="69"/>
    </row>
    <row r="41" spans="1:16" s="6" customFormat="1" ht="12.75">
      <c r="A41" s="94" t="s">
        <v>200</v>
      </c>
      <c r="B41" s="95"/>
      <c r="C41" s="59"/>
      <c r="D41" s="96"/>
      <c r="E41" s="97"/>
      <c r="F41" s="97"/>
      <c r="G41" s="59">
        <f>SUM(G2:G40)</f>
        <v>24132788.21</v>
      </c>
      <c r="H41" s="59">
        <f>SUM(H2:H40)</f>
        <v>12552853.5</v>
      </c>
      <c r="I41" s="59">
        <f>SUM(I2:I40)</f>
        <v>11898000</v>
      </c>
      <c r="J41" s="98"/>
      <c r="K41" s="97"/>
      <c r="L41" s="99"/>
      <c r="M41" s="59">
        <f>SUM(M2:M40)</f>
        <v>4268000</v>
      </c>
      <c r="N41" s="60">
        <f>M41/H41</f>
        <v>0.34000237475885464</v>
      </c>
      <c r="O41" s="100"/>
      <c r="P41" s="69"/>
    </row>
    <row r="42" spans="1:16" s="6" customFormat="1" ht="63.75">
      <c r="A42" s="22" t="s">
        <v>64</v>
      </c>
      <c r="B42" s="17">
        <v>573175</v>
      </c>
      <c r="C42" s="18">
        <v>313</v>
      </c>
      <c r="D42" s="19" t="s">
        <v>112</v>
      </c>
      <c r="E42" s="18">
        <v>2</v>
      </c>
      <c r="F42" s="18">
        <v>2</v>
      </c>
      <c r="G42" s="18">
        <v>211714</v>
      </c>
      <c r="H42" s="18">
        <v>120000</v>
      </c>
      <c r="I42" s="20">
        <v>120000</v>
      </c>
      <c r="J42" s="8">
        <f>I42/G42</f>
        <v>0.5668023843486968</v>
      </c>
      <c r="K42" s="21" t="s">
        <v>36</v>
      </c>
      <c r="L42" s="52">
        <v>42058</v>
      </c>
      <c r="M42" s="20">
        <v>0</v>
      </c>
      <c r="N42" s="7">
        <f aca="true" t="shared" si="2" ref="N42:N73">M42/G42</f>
        <v>0</v>
      </c>
      <c r="O42" s="23" t="s">
        <v>113</v>
      </c>
      <c r="P42" s="69"/>
    </row>
    <row r="43" spans="1:16" s="6" customFormat="1" ht="25.5">
      <c r="A43" s="22" t="s">
        <v>165</v>
      </c>
      <c r="B43" s="17">
        <v>254975</v>
      </c>
      <c r="C43" s="18">
        <v>604</v>
      </c>
      <c r="D43" s="19" t="s">
        <v>167</v>
      </c>
      <c r="E43" s="18">
        <v>2</v>
      </c>
      <c r="F43" s="18">
        <v>2</v>
      </c>
      <c r="G43" s="18">
        <v>300000</v>
      </c>
      <c r="H43" s="18">
        <v>150000</v>
      </c>
      <c r="I43" s="20">
        <v>150000</v>
      </c>
      <c r="J43" s="8">
        <f>I43/G43</f>
        <v>0.5</v>
      </c>
      <c r="K43" s="21" t="s">
        <v>36</v>
      </c>
      <c r="L43" s="52">
        <v>42061</v>
      </c>
      <c r="M43" s="20">
        <v>0</v>
      </c>
      <c r="N43" s="7">
        <f t="shared" si="2"/>
        <v>0</v>
      </c>
      <c r="O43" s="23"/>
      <c r="P43" s="69"/>
    </row>
    <row r="44" spans="1:16" s="6" customFormat="1" ht="12.75">
      <c r="A44" s="94" t="s">
        <v>201</v>
      </c>
      <c r="B44" s="95"/>
      <c r="C44" s="59"/>
      <c r="D44" s="101"/>
      <c r="E44" s="59"/>
      <c r="F44" s="59"/>
      <c r="G44" s="59">
        <f>SUM(G42:G43)</f>
        <v>511714</v>
      </c>
      <c r="H44" s="59">
        <f>SUM(H42:H43)</f>
        <v>270000</v>
      </c>
      <c r="I44" s="59">
        <f>SUM(I42:I43)</f>
        <v>270000</v>
      </c>
      <c r="J44" s="98"/>
      <c r="K44" s="102"/>
      <c r="L44" s="103"/>
      <c r="M44" s="59">
        <f>SUM(M42:M43)</f>
        <v>0</v>
      </c>
      <c r="N44" s="60">
        <f t="shared" si="2"/>
        <v>0</v>
      </c>
      <c r="O44" s="104"/>
      <c r="P44" s="69"/>
    </row>
    <row r="45" spans="1:16" s="6" customFormat="1" ht="25.5">
      <c r="A45" s="22" t="s">
        <v>157</v>
      </c>
      <c r="B45" s="17">
        <v>254398</v>
      </c>
      <c r="C45" s="18">
        <v>1100</v>
      </c>
      <c r="D45" s="19" t="s">
        <v>158</v>
      </c>
      <c r="E45" s="18">
        <v>3</v>
      </c>
      <c r="F45" s="18">
        <v>1</v>
      </c>
      <c r="G45" s="18">
        <v>427252</v>
      </c>
      <c r="H45" s="18">
        <v>200000</v>
      </c>
      <c r="I45" s="20">
        <v>200000</v>
      </c>
      <c r="J45" s="8">
        <f aca="true" t="shared" si="3" ref="J45:J89">I45/G45</f>
        <v>0.4681078145918568</v>
      </c>
      <c r="K45" s="21" t="s">
        <v>36</v>
      </c>
      <c r="L45" s="52">
        <v>42062</v>
      </c>
      <c r="M45" s="20">
        <v>125000</v>
      </c>
      <c r="N45" s="7">
        <f t="shared" si="2"/>
        <v>0.2925673841199105</v>
      </c>
      <c r="O45" s="23"/>
      <c r="P45" s="69"/>
    </row>
    <row r="46" spans="1:16" s="6" customFormat="1" ht="63.75">
      <c r="A46" s="22" t="s">
        <v>64</v>
      </c>
      <c r="B46" s="17">
        <v>573175</v>
      </c>
      <c r="C46" s="18">
        <v>313</v>
      </c>
      <c r="D46" s="19" t="s">
        <v>111</v>
      </c>
      <c r="E46" s="18">
        <v>3</v>
      </c>
      <c r="F46" s="18">
        <v>1</v>
      </c>
      <c r="G46" s="18">
        <v>2088291</v>
      </c>
      <c r="H46" s="18">
        <v>800000</v>
      </c>
      <c r="I46" s="20">
        <v>800000</v>
      </c>
      <c r="J46" s="8">
        <f t="shared" si="3"/>
        <v>0.38308837226229486</v>
      </c>
      <c r="K46" s="21" t="s">
        <v>37</v>
      </c>
      <c r="L46" s="52">
        <v>42058</v>
      </c>
      <c r="M46" s="20">
        <v>172000</v>
      </c>
      <c r="N46" s="7">
        <f t="shared" si="2"/>
        <v>0.0823640000363934</v>
      </c>
      <c r="O46" s="23" t="s">
        <v>113</v>
      </c>
      <c r="P46" s="69"/>
    </row>
    <row r="47" spans="1:16" s="6" customFormat="1" ht="12.75">
      <c r="A47" s="22" t="s">
        <v>168</v>
      </c>
      <c r="B47" s="17">
        <v>254410</v>
      </c>
      <c r="C47" s="18">
        <v>966</v>
      </c>
      <c r="D47" s="19" t="s">
        <v>169</v>
      </c>
      <c r="E47" s="18">
        <v>3</v>
      </c>
      <c r="F47" s="18">
        <v>1</v>
      </c>
      <c r="G47" s="18">
        <v>1700000</v>
      </c>
      <c r="H47" s="18">
        <v>500000</v>
      </c>
      <c r="I47" s="20">
        <v>500000</v>
      </c>
      <c r="J47" s="8">
        <f t="shared" si="3"/>
        <v>0.29411764705882354</v>
      </c>
      <c r="K47" s="21" t="s">
        <v>36</v>
      </c>
      <c r="L47" s="52">
        <v>42061</v>
      </c>
      <c r="M47" s="20">
        <v>150000</v>
      </c>
      <c r="N47" s="7">
        <f t="shared" si="2"/>
        <v>0.08823529411764706</v>
      </c>
      <c r="O47" s="23"/>
      <c r="P47" s="69"/>
    </row>
    <row r="48" spans="1:16" s="6" customFormat="1" ht="51">
      <c r="A48" s="22" t="s">
        <v>60</v>
      </c>
      <c r="B48" s="17">
        <v>259276</v>
      </c>
      <c r="C48" s="18">
        <v>1646</v>
      </c>
      <c r="D48" s="19" t="s">
        <v>61</v>
      </c>
      <c r="E48" s="18">
        <v>3</v>
      </c>
      <c r="F48" s="18">
        <v>1</v>
      </c>
      <c r="G48" s="18">
        <v>391494</v>
      </c>
      <c r="H48" s="18">
        <v>195747</v>
      </c>
      <c r="I48" s="20">
        <v>195000</v>
      </c>
      <c r="J48" s="8">
        <f t="shared" si="3"/>
        <v>0.4980919247804564</v>
      </c>
      <c r="K48" s="21" t="s">
        <v>36</v>
      </c>
      <c r="L48" s="52">
        <v>42052</v>
      </c>
      <c r="M48" s="20">
        <v>100000</v>
      </c>
      <c r="N48" s="7">
        <f t="shared" si="2"/>
        <v>0.25543175629766995</v>
      </c>
      <c r="O48" s="77"/>
      <c r="P48" s="69"/>
    </row>
    <row r="49" spans="1:16" s="6" customFormat="1" ht="12.75">
      <c r="A49" s="22" t="s">
        <v>68</v>
      </c>
      <c r="B49" s="17">
        <v>573205</v>
      </c>
      <c r="C49" s="18">
        <v>300</v>
      </c>
      <c r="D49" s="19" t="s">
        <v>69</v>
      </c>
      <c r="E49" s="18">
        <v>3</v>
      </c>
      <c r="F49" s="18">
        <v>1</v>
      </c>
      <c r="G49" s="18">
        <v>600000</v>
      </c>
      <c r="H49" s="18">
        <v>300000</v>
      </c>
      <c r="I49" s="20">
        <v>300000</v>
      </c>
      <c r="J49" s="8">
        <f t="shared" si="3"/>
        <v>0.5</v>
      </c>
      <c r="K49" s="21" t="s">
        <v>36</v>
      </c>
      <c r="L49" s="52">
        <v>42051</v>
      </c>
      <c r="M49" s="20">
        <v>170000</v>
      </c>
      <c r="N49" s="7">
        <f t="shared" si="2"/>
        <v>0.2833333333333333</v>
      </c>
      <c r="O49" s="76"/>
      <c r="P49" s="69"/>
    </row>
    <row r="50" spans="1:16" s="6" customFormat="1" ht="25.5">
      <c r="A50" s="22" t="s">
        <v>38</v>
      </c>
      <c r="B50" s="17">
        <v>573132</v>
      </c>
      <c r="C50" s="18">
        <v>1437</v>
      </c>
      <c r="D50" s="19" t="s">
        <v>45</v>
      </c>
      <c r="E50" s="18">
        <v>3</v>
      </c>
      <c r="F50" s="18">
        <v>1</v>
      </c>
      <c r="G50" s="18">
        <v>550000</v>
      </c>
      <c r="H50" s="18">
        <v>220000</v>
      </c>
      <c r="I50" s="20">
        <v>220000</v>
      </c>
      <c r="J50" s="8">
        <f t="shared" si="3"/>
        <v>0.4</v>
      </c>
      <c r="K50" s="21" t="s">
        <v>36</v>
      </c>
      <c r="L50" s="52">
        <v>42045</v>
      </c>
      <c r="M50" s="20">
        <v>125000</v>
      </c>
      <c r="N50" s="7">
        <f t="shared" si="2"/>
        <v>0.22727272727272727</v>
      </c>
      <c r="O50" s="77"/>
      <c r="P50" s="70"/>
    </row>
    <row r="51" spans="1:16" s="6" customFormat="1" ht="25.5">
      <c r="A51" s="22" t="s">
        <v>89</v>
      </c>
      <c r="B51" s="17">
        <v>573230</v>
      </c>
      <c r="C51" s="18">
        <v>566</v>
      </c>
      <c r="D51" s="19" t="s">
        <v>90</v>
      </c>
      <c r="E51" s="18">
        <v>3</v>
      </c>
      <c r="F51" s="18">
        <v>1</v>
      </c>
      <c r="G51" s="18">
        <v>600000</v>
      </c>
      <c r="H51" s="18">
        <v>300000</v>
      </c>
      <c r="I51" s="20">
        <v>300000</v>
      </c>
      <c r="J51" s="8">
        <f t="shared" si="3"/>
        <v>0.5</v>
      </c>
      <c r="K51" s="21" t="s">
        <v>36</v>
      </c>
      <c r="L51" s="52">
        <v>42054</v>
      </c>
      <c r="M51" s="20">
        <v>150000</v>
      </c>
      <c r="N51" s="7">
        <f t="shared" si="2"/>
        <v>0.25</v>
      </c>
      <c r="O51" s="38"/>
      <c r="P51" s="69"/>
    </row>
    <row r="52" spans="1:16" s="6" customFormat="1" ht="25.5">
      <c r="A52" s="22" t="s">
        <v>49</v>
      </c>
      <c r="B52" s="17">
        <v>480002</v>
      </c>
      <c r="C52" s="18">
        <v>488</v>
      </c>
      <c r="D52" s="19" t="s">
        <v>50</v>
      </c>
      <c r="E52" s="18">
        <v>3</v>
      </c>
      <c r="F52" s="18">
        <v>1</v>
      </c>
      <c r="G52" s="18">
        <v>2371600</v>
      </c>
      <c r="H52" s="18">
        <v>1186000</v>
      </c>
      <c r="I52" s="20">
        <v>1185000</v>
      </c>
      <c r="J52" s="8">
        <f t="shared" si="3"/>
        <v>0.4996626749873503</v>
      </c>
      <c r="K52" s="21" t="s">
        <v>36</v>
      </c>
      <c r="L52" s="52">
        <v>42045</v>
      </c>
      <c r="M52" s="20">
        <v>170000</v>
      </c>
      <c r="N52" s="7">
        <f t="shared" si="2"/>
        <v>0.0716815651880587</v>
      </c>
      <c r="O52" s="23"/>
      <c r="P52" s="69"/>
    </row>
    <row r="53" spans="1:16" s="6" customFormat="1" ht="38.25">
      <c r="A53" s="22" t="s">
        <v>49</v>
      </c>
      <c r="B53" s="17">
        <v>480002</v>
      </c>
      <c r="C53" s="18">
        <v>488</v>
      </c>
      <c r="D53" s="19" t="s">
        <v>85</v>
      </c>
      <c r="E53" s="18">
        <v>3</v>
      </c>
      <c r="F53" s="18">
        <v>2</v>
      </c>
      <c r="G53" s="18">
        <v>395205</v>
      </c>
      <c r="H53" s="18">
        <v>197000</v>
      </c>
      <c r="I53" s="20">
        <v>197000</v>
      </c>
      <c r="J53" s="8">
        <f t="shared" si="3"/>
        <v>0.49847547475360887</v>
      </c>
      <c r="K53" s="21" t="s">
        <v>36</v>
      </c>
      <c r="L53" s="52"/>
      <c r="M53" s="20">
        <v>0</v>
      </c>
      <c r="N53" s="7">
        <f t="shared" si="2"/>
        <v>0</v>
      </c>
      <c r="O53" s="76"/>
      <c r="P53" s="69"/>
    </row>
    <row r="54" spans="1:16" s="6" customFormat="1" ht="25.5">
      <c r="A54" s="22" t="s">
        <v>58</v>
      </c>
      <c r="B54" s="17">
        <v>259331</v>
      </c>
      <c r="C54" s="18">
        <v>299</v>
      </c>
      <c r="D54" s="19" t="s">
        <v>59</v>
      </c>
      <c r="E54" s="18">
        <v>3</v>
      </c>
      <c r="F54" s="18">
        <v>1</v>
      </c>
      <c r="G54" s="18">
        <v>540000</v>
      </c>
      <c r="H54" s="18">
        <v>250000</v>
      </c>
      <c r="I54" s="20">
        <v>250000</v>
      </c>
      <c r="J54" s="8">
        <f t="shared" si="3"/>
        <v>0.46296296296296297</v>
      </c>
      <c r="K54" s="21" t="s">
        <v>37</v>
      </c>
      <c r="L54" s="52">
        <v>42051</v>
      </c>
      <c r="M54" s="20">
        <v>170000</v>
      </c>
      <c r="N54" s="7">
        <f t="shared" si="2"/>
        <v>0.3148148148148148</v>
      </c>
      <c r="O54" s="23"/>
      <c r="P54" s="70"/>
    </row>
    <row r="55" spans="1:16" s="6" customFormat="1" ht="25.5">
      <c r="A55" s="22" t="s">
        <v>71</v>
      </c>
      <c r="B55" s="17">
        <v>519278</v>
      </c>
      <c r="C55" s="18">
        <v>356</v>
      </c>
      <c r="D55" s="19" t="s">
        <v>72</v>
      </c>
      <c r="E55" s="18">
        <v>3</v>
      </c>
      <c r="F55" s="18">
        <v>1</v>
      </c>
      <c r="G55" s="18">
        <v>510000</v>
      </c>
      <c r="H55" s="18">
        <v>255000</v>
      </c>
      <c r="I55" s="20">
        <v>255000</v>
      </c>
      <c r="J55" s="8">
        <f t="shared" si="3"/>
        <v>0.5</v>
      </c>
      <c r="K55" s="21" t="s">
        <v>37</v>
      </c>
      <c r="L55" s="52">
        <v>42051</v>
      </c>
      <c r="M55" s="20">
        <v>170000</v>
      </c>
      <c r="N55" s="7">
        <f t="shared" si="2"/>
        <v>0.3333333333333333</v>
      </c>
      <c r="O55" s="23"/>
      <c r="P55" s="69"/>
    </row>
    <row r="56" spans="1:16" s="6" customFormat="1" ht="25.5">
      <c r="A56" s="22" t="s">
        <v>48</v>
      </c>
      <c r="B56" s="17">
        <v>259411</v>
      </c>
      <c r="C56" s="18">
        <v>906</v>
      </c>
      <c r="D56" s="19" t="s">
        <v>51</v>
      </c>
      <c r="E56" s="18">
        <v>3</v>
      </c>
      <c r="F56" s="18">
        <v>1</v>
      </c>
      <c r="G56" s="18">
        <v>785000</v>
      </c>
      <c r="H56" s="18">
        <v>390000</v>
      </c>
      <c r="I56" s="20">
        <v>390000</v>
      </c>
      <c r="J56" s="8">
        <f t="shared" si="3"/>
        <v>0.4968152866242038</v>
      </c>
      <c r="K56" s="21" t="s">
        <v>36</v>
      </c>
      <c r="L56" s="52">
        <v>42046</v>
      </c>
      <c r="M56" s="20">
        <v>150000</v>
      </c>
      <c r="N56" s="7">
        <f t="shared" si="2"/>
        <v>0.1910828025477707</v>
      </c>
      <c r="O56" s="76"/>
      <c r="P56" s="69"/>
    </row>
    <row r="57" spans="1:16" s="6" customFormat="1" ht="25.5">
      <c r="A57" s="22" t="s">
        <v>40</v>
      </c>
      <c r="B57" s="17">
        <v>573256</v>
      </c>
      <c r="C57" s="18">
        <v>418</v>
      </c>
      <c r="D57" s="19" t="s">
        <v>46</v>
      </c>
      <c r="E57" s="18">
        <v>3</v>
      </c>
      <c r="F57" s="18">
        <v>1</v>
      </c>
      <c r="G57" s="18">
        <v>1443000</v>
      </c>
      <c r="H57" s="18">
        <v>400000</v>
      </c>
      <c r="I57" s="20">
        <v>400000</v>
      </c>
      <c r="J57" s="8">
        <f t="shared" si="3"/>
        <v>0.2772002772002772</v>
      </c>
      <c r="K57" s="21" t="s">
        <v>37</v>
      </c>
      <c r="L57" s="52">
        <v>42040</v>
      </c>
      <c r="M57" s="20">
        <v>170000</v>
      </c>
      <c r="N57" s="7">
        <f t="shared" si="2"/>
        <v>0.11781011781011781</v>
      </c>
      <c r="O57" s="23"/>
      <c r="P57" s="69"/>
    </row>
    <row r="58" spans="1:17" s="6" customFormat="1" ht="12.75">
      <c r="A58" s="22" t="s">
        <v>159</v>
      </c>
      <c r="B58" s="17">
        <v>573167</v>
      </c>
      <c r="C58" s="18">
        <v>740</v>
      </c>
      <c r="D58" s="19" t="s">
        <v>160</v>
      </c>
      <c r="E58" s="18">
        <v>3</v>
      </c>
      <c r="F58" s="18">
        <v>1</v>
      </c>
      <c r="G58" s="18">
        <v>796000</v>
      </c>
      <c r="H58" s="18">
        <v>350000</v>
      </c>
      <c r="I58" s="20">
        <v>350000</v>
      </c>
      <c r="J58" s="8">
        <f t="shared" si="3"/>
        <v>0.4396984924623116</v>
      </c>
      <c r="K58" s="21" t="s">
        <v>37</v>
      </c>
      <c r="L58" s="52">
        <v>42062</v>
      </c>
      <c r="M58" s="20">
        <v>150000</v>
      </c>
      <c r="N58" s="7">
        <f t="shared" si="2"/>
        <v>0.1884422110552764</v>
      </c>
      <c r="O58" s="23"/>
      <c r="P58" s="69"/>
      <c r="Q58" s="51"/>
    </row>
    <row r="59" spans="1:16" s="6" customFormat="1" ht="25.5">
      <c r="A59" s="22" t="s">
        <v>109</v>
      </c>
      <c r="B59" s="17">
        <v>254762</v>
      </c>
      <c r="C59" s="18">
        <v>802</v>
      </c>
      <c r="D59" s="19" t="s">
        <v>126</v>
      </c>
      <c r="E59" s="18">
        <v>3</v>
      </c>
      <c r="F59" s="18">
        <v>1</v>
      </c>
      <c r="G59" s="18">
        <v>1018453.6</v>
      </c>
      <c r="H59" s="18">
        <v>400000</v>
      </c>
      <c r="I59" s="20">
        <v>400000</v>
      </c>
      <c r="J59" s="8">
        <f t="shared" si="3"/>
        <v>0.392752306045165</v>
      </c>
      <c r="K59" s="21" t="s">
        <v>36</v>
      </c>
      <c r="L59" s="52">
        <v>42060</v>
      </c>
      <c r="M59" s="20">
        <v>150000</v>
      </c>
      <c r="N59" s="7">
        <f t="shared" si="2"/>
        <v>0.14728211476693687</v>
      </c>
      <c r="O59" s="76"/>
      <c r="P59" s="69"/>
    </row>
    <row r="60" spans="1:16" s="6" customFormat="1" ht="12.75">
      <c r="A60" s="22" t="s">
        <v>173</v>
      </c>
      <c r="B60" s="17">
        <v>254029</v>
      </c>
      <c r="C60" s="18">
        <v>1486</v>
      </c>
      <c r="D60" s="19" t="s">
        <v>174</v>
      </c>
      <c r="E60" s="18">
        <v>3</v>
      </c>
      <c r="F60" s="18">
        <v>1</v>
      </c>
      <c r="G60" s="18">
        <v>203632</v>
      </c>
      <c r="H60" s="18">
        <v>101000</v>
      </c>
      <c r="I60" s="20">
        <v>101000</v>
      </c>
      <c r="J60" s="8">
        <f t="shared" si="3"/>
        <v>0.49599277127367014</v>
      </c>
      <c r="K60" s="21" t="s">
        <v>36</v>
      </c>
      <c r="L60" s="52">
        <v>42060</v>
      </c>
      <c r="M60" s="20">
        <v>100000</v>
      </c>
      <c r="N60" s="7">
        <f t="shared" si="2"/>
        <v>0.4910819517561091</v>
      </c>
      <c r="O60" s="76"/>
      <c r="P60" s="69"/>
    </row>
    <row r="61" spans="1:16" s="6" customFormat="1" ht="25.5">
      <c r="A61" s="22" t="s">
        <v>77</v>
      </c>
      <c r="B61" s="17">
        <v>259497</v>
      </c>
      <c r="C61" s="18">
        <v>1284</v>
      </c>
      <c r="D61" s="19" t="s">
        <v>78</v>
      </c>
      <c r="E61" s="18">
        <v>3</v>
      </c>
      <c r="F61" s="18">
        <v>1</v>
      </c>
      <c r="G61" s="18">
        <v>440000</v>
      </c>
      <c r="H61" s="18">
        <v>220000</v>
      </c>
      <c r="I61" s="20">
        <v>220000</v>
      </c>
      <c r="J61" s="8">
        <f t="shared" si="3"/>
        <v>0.5</v>
      </c>
      <c r="K61" s="21" t="s">
        <v>37</v>
      </c>
      <c r="L61" s="52">
        <v>42053</v>
      </c>
      <c r="M61" s="20">
        <v>125000</v>
      </c>
      <c r="N61" s="7">
        <f t="shared" si="2"/>
        <v>0.2840909090909091</v>
      </c>
      <c r="O61" s="76"/>
      <c r="P61" s="70"/>
    </row>
    <row r="62" spans="1:16" s="6" customFormat="1" ht="25.5">
      <c r="A62" s="22" t="s">
        <v>54</v>
      </c>
      <c r="B62" s="17">
        <v>254070</v>
      </c>
      <c r="C62" s="18">
        <v>333</v>
      </c>
      <c r="D62" s="19" t="s">
        <v>55</v>
      </c>
      <c r="E62" s="18">
        <v>3</v>
      </c>
      <c r="F62" s="18">
        <v>1</v>
      </c>
      <c r="G62" s="18">
        <v>600000</v>
      </c>
      <c r="H62" s="18">
        <v>300000</v>
      </c>
      <c r="I62" s="20">
        <v>300000</v>
      </c>
      <c r="J62" s="8">
        <f t="shared" si="3"/>
        <v>0.5</v>
      </c>
      <c r="K62" s="21" t="s">
        <v>37</v>
      </c>
      <c r="L62" s="52">
        <v>42048</v>
      </c>
      <c r="M62" s="20">
        <v>170000</v>
      </c>
      <c r="N62" s="7">
        <f t="shared" si="2"/>
        <v>0.2833333333333333</v>
      </c>
      <c r="O62" s="76"/>
      <c r="P62" s="69"/>
    </row>
    <row r="63" spans="1:16" s="6" customFormat="1" ht="25.5">
      <c r="A63" s="22" t="s">
        <v>175</v>
      </c>
      <c r="B63" s="17">
        <v>254096</v>
      </c>
      <c r="C63" s="18">
        <v>398</v>
      </c>
      <c r="D63" s="19" t="s">
        <v>176</v>
      </c>
      <c r="E63" s="18">
        <v>3</v>
      </c>
      <c r="F63" s="18">
        <v>1</v>
      </c>
      <c r="G63" s="18">
        <v>415478</v>
      </c>
      <c r="H63" s="18">
        <v>207000</v>
      </c>
      <c r="I63" s="20">
        <v>207000</v>
      </c>
      <c r="J63" s="8">
        <f t="shared" si="3"/>
        <v>0.4982213257982372</v>
      </c>
      <c r="K63" s="21" t="s">
        <v>36</v>
      </c>
      <c r="L63" s="52">
        <v>42061</v>
      </c>
      <c r="M63" s="20">
        <v>170000</v>
      </c>
      <c r="N63" s="7">
        <f t="shared" si="2"/>
        <v>0.4091672723946876</v>
      </c>
      <c r="O63" s="76"/>
      <c r="P63" s="70"/>
    </row>
    <row r="64" spans="1:16" s="6" customFormat="1" ht="25.5">
      <c r="A64" s="22" t="s">
        <v>175</v>
      </c>
      <c r="B64" s="17">
        <v>254096</v>
      </c>
      <c r="C64" s="18">
        <v>398</v>
      </c>
      <c r="D64" s="19" t="s">
        <v>177</v>
      </c>
      <c r="E64" s="18">
        <v>3</v>
      </c>
      <c r="F64" s="18">
        <v>2</v>
      </c>
      <c r="G64" s="18">
        <v>416000</v>
      </c>
      <c r="H64" s="18">
        <v>208000</v>
      </c>
      <c r="I64" s="20">
        <v>208000</v>
      </c>
      <c r="J64" s="8">
        <f t="shared" si="3"/>
        <v>0.5</v>
      </c>
      <c r="K64" s="21" t="s">
        <v>36</v>
      </c>
      <c r="L64" s="52">
        <v>42061</v>
      </c>
      <c r="M64" s="20">
        <v>0</v>
      </c>
      <c r="N64" s="7">
        <f t="shared" si="2"/>
        <v>0</v>
      </c>
      <c r="O64" s="77"/>
      <c r="P64" s="69"/>
    </row>
    <row r="65" spans="1:16" s="6" customFormat="1" ht="12.75">
      <c r="A65" s="22" t="s">
        <v>84</v>
      </c>
      <c r="B65" s="17">
        <v>254118</v>
      </c>
      <c r="C65" s="18">
        <v>372</v>
      </c>
      <c r="D65" s="19" t="s">
        <v>95</v>
      </c>
      <c r="E65" s="18">
        <v>3</v>
      </c>
      <c r="F65" s="18">
        <v>1</v>
      </c>
      <c r="G65" s="18">
        <v>174961</v>
      </c>
      <c r="H65" s="18">
        <v>87480</v>
      </c>
      <c r="I65" s="20">
        <v>87000</v>
      </c>
      <c r="J65" s="8">
        <f t="shared" si="3"/>
        <v>0.4972536736758478</v>
      </c>
      <c r="K65" s="21" t="s">
        <v>36</v>
      </c>
      <c r="L65" s="52">
        <v>42054</v>
      </c>
      <c r="M65" s="20">
        <v>87000</v>
      </c>
      <c r="N65" s="7">
        <f t="shared" si="2"/>
        <v>0.4972536736758478</v>
      </c>
      <c r="O65" s="76"/>
      <c r="P65" s="69"/>
    </row>
    <row r="66" spans="1:16" s="6" customFormat="1" ht="63.75">
      <c r="A66" s="22" t="s">
        <v>65</v>
      </c>
      <c r="B66" s="17">
        <v>479080</v>
      </c>
      <c r="C66" s="18">
        <v>323</v>
      </c>
      <c r="D66" s="19" t="s">
        <v>198</v>
      </c>
      <c r="E66" s="18">
        <v>3</v>
      </c>
      <c r="F66" s="18">
        <v>1</v>
      </c>
      <c r="G66" s="18">
        <v>1161186</v>
      </c>
      <c r="H66" s="18">
        <v>387000</v>
      </c>
      <c r="I66" s="20">
        <v>387000</v>
      </c>
      <c r="J66" s="8">
        <f t="shared" si="3"/>
        <v>0.3332799396479117</v>
      </c>
      <c r="K66" s="21" t="s">
        <v>37</v>
      </c>
      <c r="L66" s="52">
        <v>42061</v>
      </c>
      <c r="M66" s="20">
        <v>172000</v>
      </c>
      <c r="N66" s="7">
        <f t="shared" si="2"/>
        <v>0.14812441762129408</v>
      </c>
      <c r="O66" s="23" t="s">
        <v>113</v>
      </c>
      <c r="P66" s="69"/>
    </row>
    <row r="67" spans="1:16" s="6" customFormat="1" ht="12.75">
      <c r="A67" s="22" t="s">
        <v>150</v>
      </c>
      <c r="B67" s="17">
        <v>259535</v>
      </c>
      <c r="C67" s="18">
        <v>1801</v>
      </c>
      <c r="D67" s="19" t="s">
        <v>152</v>
      </c>
      <c r="E67" s="18">
        <v>3</v>
      </c>
      <c r="F67" s="18">
        <v>2</v>
      </c>
      <c r="G67" s="18">
        <v>800000</v>
      </c>
      <c r="H67" s="18">
        <v>400000</v>
      </c>
      <c r="I67" s="20">
        <v>400000</v>
      </c>
      <c r="J67" s="8">
        <f t="shared" si="3"/>
        <v>0.5</v>
      </c>
      <c r="K67" s="21" t="s">
        <v>36</v>
      </c>
      <c r="L67" s="52">
        <v>42062</v>
      </c>
      <c r="M67" s="20">
        <v>0</v>
      </c>
      <c r="N67" s="7">
        <f t="shared" si="2"/>
        <v>0</v>
      </c>
      <c r="O67" s="23"/>
      <c r="P67" s="69"/>
    </row>
    <row r="68" spans="1:16" s="6" customFormat="1" ht="25.5">
      <c r="A68" s="22" t="s">
        <v>42</v>
      </c>
      <c r="B68" s="17">
        <v>573272</v>
      </c>
      <c r="C68" s="18">
        <v>795</v>
      </c>
      <c r="D68" s="19" t="s">
        <v>43</v>
      </c>
      <c r="E68" s="18">
        <v>3</v>
      </c>
      <c r="F68" s="18">
        <v>1</v>
      </c>
      <c r="G68" s="18">
        <v>350000</v>
      </c>
      <c r="H68" s="18">
        <v>175000</v>
      </c>
      <c r="I68" s="20">
        <v>175000</v>
      </c>
      <c r="J68" s="8">
        <f t="shared" si="3"/>
        <v>0.5</v>
      </c>
      <c r="K68" s="21" t="s">
        <v>37</v>
      </c>
      <c r="L68" s="52">
        <v>42044</v>
      </c>
      <c r="M68" s="20">
        <v>150000</v>
      </c>
      <c r="N68" s="7">
        <f t="shared" si="2"/>
        <v>0.42857142857142855</v>
      </c>
      <c r="O68" s="76"/>
      <c r="P68" s="69"/>
    </row>
    <row r="69" spans="1:16" s="6" customFormat="1" ht="25.5">
      <c r="A69" s="22" t="s">
        <v>180</v>
      </c>
      <c r="B69" s="17">
        <v>254860</v>
      </c>
      <c r="C69" s="18">
        <v>485</v>
      </c>
      <c r="D69" s="19" t="s">
        <v>181</v>
      </c>
      <c r="E69" s="18">
        <v>3</v>
      </c>
      <c r="F69" s="18">
        <v>1</v>
      </c>
      <c r="G69" s="18">
        <v>360000</v>
      </c>
      <c r="H69" s="18">
        <v>180000</v>
      </c>
      <c r="I69" s="20">
        <v>180000</v>
      </c>
      <c r="J69" s="8">
        <f t="shared" si="3"/>
        <v>0.5</v>
      </c>
      <c r="K69" s="21" t="s">
        <v>36</v>
      </c>
      <c r="L69" s="52">
        <v>42061</v>
      </c>
      <c r="M69" s="20">
        <v>170000</v>
      </c>
      <c r="N69" s="7">
        <f t="shared" si="2"/>
        <v>0.4722222222222222</v>
      </c>
      <c r="O69" s="76"/>
      <c r="P69" s="69"/>
    </row>
    <row r="70" spans="1:16" s="6" customFormat="1" ht="25.5">
      <c r="A70" s="22" t="s">
        <v>74</v>
      </c>
      <c r="B70" s="17">
        <v>69981264</v>
      </c>
      <c r="C70" s="18">
        <v>490</v>
      </c>
      <c r="D70" s="19" t="s">
        <v>75</v>
      </c>
      <c r="E70" s="18">
        <v>3</v>
      </c>
      <c r="F70" s="18">
        <v>1</v>
      </c>
      <c r="G70" s="18">
        <v>1000000</v>
      </c>
      <c r="H70" s="18">
        <v>500000</v>
      </c>
      <c r="I70" s="20">
        <v>500000</v>
      </c>
      <c r="J70" s="8">
        <f t="shared" si="3"/>
        <v>0.5</v>
      </c>
      <c r="K70" s="21" t="s">
        <v>37</v>
      </c>
      <c r="L70" s="52">
        <v>42052</v>
      </c>
      <c r="M70" s="20">
        <v>170000</v>
      </c>
      <c r="N70" s="7">
        <f t="shared" si="2"/>
        <v>0.17</v>
      </c>
      <c r="O70" s="91"/>
      <c r="P70" s="69"/>
    </row>
    <row r="71" spans="1:16" s="6" customFormat="1" ht="63.75">
      <c r="A71" s="22" t="s">
        <v>66</v>
      </c>
      <c r="B71" s="17">
        <v>883611</v>
      </c>
      <c r="C71" s="18">
        <v>168</v>
      </c>
      <c r="D71" s="19" t="s">
        <v>187</v>
      </c>
      <c r="E71" s="18">
        <v>3</v>
      </c>
      <c r="F71" s="18">
        <v>1</v>
      </c>
      <c r="G71" s="18">
        <v>481000</v>
      </c>
      <c r="H71" s="18">
        <v>288000</v>
      </c>
      <c r="I71" s="20">
        <v>288000</v>
      </c>
      <c r="J71" s="8">
        <f t="shared" si="3"/>
        <v>0.5987525987525988</v>
      </c>
      <c r="K71" s="21" t="s">
        <v>37</v>
      </c>
      <c r="L71" s="52">
        <v>42061</v>
      </c>
      <c r="M71" s="20">
        <v>172000</v>
      </c>
      <c r="N71" s="7">
        <f t="shared" si="2"/>
        <v>0.3575883575883576</v>
      </c>
      <c r="O71" s="23" t="s">
        <v>113</v>
      </c>
      <c r="P71" s="69"/>
    </row>
    <row r="72" spans="1:16" s="6" customFormat="1" ht="25.5">
      <c r="A72" s="22" t="s">
        <v>143</v>
      </c>
      <c r="B72" s="17">
        <v>254941</v>
      </c>
      <c r="C72" s="18">
        <v>554</v>
      </c>
      <c r="D72" s="19" t="s">
        <v>144</v>
      </c>
      <c r="E72" s="18">
        <v>3</v>
      </c>
      <c r="F72" s="18">
        <v>1</v>
      </c>
      <c r="G72" s="18">
        <v>310138</v>
      </c>
      <c r="H72" s="18">
        <v>155000</v>
      </c>
      <c r="I72" s="20">
        <v>155000</v>
      </c>
      <c r="J72" s="8">
        <f t="shared" si="3"/>
        <v>0.49977751839503703</v>
      </c>
      <c r="K72" s="21" t="s">
        <v>36</v>
      </c>
      <c r="L72" s="52">
        <v>42062</v>
      </c>
      <c r="M72" s="20">
        <v>150000</v>
      </c>
      <c r="N72" s="7">
        <f t="shared" si="2"/>
        <v>0.4836556629629391</v>
      </c>
      <c r="O72" s="75"/>
      <c r="P72" s="69"/>
    </row>
    <row r="73" spans="1:16" s="6" customFormat="1" ht="25.5">
      <c r="A73" s="22" t="s">
        <v>139</v>
      </c>
      <c r="B73" s="17">
        <v>573281</v>
      </c>
      <c r="C73" s="18">
        <v>166</v>
      </c>
      <c r="D73" s="19" t="s">
        <v>140</v>
      </c>
      <c r="E73" s="18">
        <v>3</v>
      </c>
      <c r="F73" s="18">
        <v>1</v>
      </c>
      <c r="G73" s="18">
        <v>300000</v>
      </c>
      <c r="H73" s="18">
        <v>150000</v>
      </c>
      <c r="I73" s="20">
        <v>150000</v>
      </c>
      <c r="J73" s="8">
        <f t="shared" si="3"/>
        <v>0.5</v>
      </c>
      <c r="K73" s="21" t="s">
        <v>36</v>
      </c>
      <c r="L73" s="52">
        <v>42061</v>
      </c>
      <c r="M73" s="20">
        <v>150000</v>
      </c>
      <c r="N73" s="7">
        <f t="shared" si="2"/>
        <v>0.5</v>
      </c>
      <c r="O73" s="78"/>
      <c r="P73" s="69"/>
    </row>
    <row r="74" spans="1:17" s="43" customFormat="1" ht="25.5">
      <c r="A74" s="22" t="s">
        <v>148</v>
      </c>
      <c r="B74" s="17">
        <v>572748</v>
      </c>
      <c r="C74" s="18">
        <v>470</v>
      </c>
      <c r="D74" s="19" t="s">
        <v>149</v>
      </c>
      <c r="E74" s="18">
        <v>3</v>
      </c>
      <c r="F74" s="18">
        <v>1</v>
      </c>
      <c r="G74" s="18">
        <v>325000</v>
      </c>
      <c r="H74" s="18">
        <v>162000</v>
      </c>
      <c r="I74" s="20">
        <v>162000</v>
      </c>
      <c r="J74" s="8">
        <f t="shared" si="3"/>
        <v>0.49846153846153846</v>
      </c>
      <c r="K74" s="21" t="s">
        <v>36</v>
      </c>
      <c r="L74" s="52">
        <v>42062</v>
      </c>
      <c r="M74" s="20">
        <v>162000</v>
      </c>
      <c r="N74" s="7">
        <f aca="true" t="shared" si="4" ref="N74:N90">M74/G74</f>
        <v>0.49846153846153846</v>
      </c>
      <c r="O74" s="76"/>
      <c r="P74" s="69"/>
      <c r="Q74" s="6"/>
    </row>
    <row r="75" spans="1:16" s="6" customFormat="1" ht="12.75">
      <c r="A75" s="22" t="s">
        <v>76</v>
      </c>
      <c r="B75" s="17">
        <v>255009</v>
      </c>
      <c r="C75" s="18">
        <v>556</v>
      </c>
      <c r="D75" s="19" t="s">
        <v>79</v>
      </c>
      <c r="E75" s="18">
        <v>3</v>
      </c>
      <c r="F75" s="18">
        <v>1</v>
      </c>
      <c r="G75" s="18">
        <v>1426000</v>
      </c>
      <c r="H75" s="18">
        <v>713000</v>
      </c>
      <c r="I75" s="20">
        <v>713000</v>
      </c>
      <c r="J75" s="8">
        <f t="shared" si="3"/>
        <v>0.5</v>
      </c>
      <c r="K75" s="21" t="s">
        <v>36</v>
      </c>
      <c r="L75" s="52">
        <v>42051</v>
      </c>
      <c r="M75" s="20">
        <v>150000</v>
      </c>
      <c r="N75" s="7">
        <f t="shared" si="4"/>
        <v>0.10518934081346423</v>
      </c>
      <c r="O75" s="76"/>
      <c r="P75" s="69"/>
    </row>
    <row r="76" spans="1:16" s="6" customFormat="1" ht="25.5">
      <c r="A76" s="22" t="s">
        <v>155</v>
      </c>
      <c r="B76" s="17">
        <v>259616</v>
      </c>
      <c r="C76" s="18">
        <v>441</v>
      </c>
      <c r="D76" s="19" t="s">
        <v>156</v>
      </c>
      <c r="E76" s="18">
        <v>3</v>
      </c>
      <c r="F76" s="18">
        <v>1</v>
      </c>
      <c r="G76" s="18">
        <v>419123</v>
      </c>
      <c r="H76" s="18">
        <v>200000</v>
      </c>
      <c r="I76" s="20">
        <v>200000</v>
      </c>
      <c r="J76" s="8">
        <f t="shared" si="3"/>
        <v>0.4771868878586954</v>
      </c>
      <c r="K76" s="21" t="s">
        <v>36</v>
      </c>
      <c r="L76" s="52">
        <v>42062</v>
      </c>
      <c r="M76" s="20">
        <v>170000</v>
      </c>
      <c r="N76" s="7">
        <f t="shared" si="4"/>
        <v>0.4056088546798911</v>
      </c>
      <c r="O76" s="75"/>
      <c r="P76" s="69"/>
    </row>
    <row r="77" spans="1:16" s="6" customFormat="1" ht="25.5">
      <c r="A77" s="22" t="s">
        <v>99</v>
      </c>
      <c r="B77" s="17">
        <v>573141</v>
      </c>
      <c r="C77" s="18">
        <v>1890</v>
      </c>
      <c r="D77" s="19" t="s">
        <v>100</v>
      </c>
      <c r="E77" s="18">
        <v>3</v>
      </c>
      <c r="F77" s="18">
        <v>1</v>
      </c>
      <c r="G77" s="18">
        <v>3500000</v>
      </c>
      <c r="H77" s="18">
        <v>1750000</v>
      </c>
      <c r="I77" s="20">
        <v>1750000</v>
      </c>
      <c r="J77" s="8">
        <f t="shared" si="3"/>
        <v>0.5</v>
      </c>
      <c r="K77" s="21" t="s">
        <v>37</v>
      </c>
      <c r="L77" s="52">
        <v>42059</v>
      </c>
      <c r="M77" s="20">
        <v>100000</v>
      </c>
      <c r="N77" s="7">
        <f t="shared" si="4"/>
        <v>0.02857142857142857</v>
      </c>
      <c r="O77" s="23"/>
      <c r="P77" s="72"/>
    </row>
    <row r="78" spans="1:16" s="6" customFormat="1" ht="38.25">
      <c r="A78" s="22" t="s">
        <v>153</v>
      </c>
      <c r="B78" s="17">
        <v>573159</v>
      </c>
      <c r="C78" s="18">
        <v>304</v>
      </c>
      <c r="D78" s="19" t="s">
        <v>154</v>
      </c>
      <c r="E78" s="18">
        <v>3</v>
      </c>
      <c r="F78" s="18">
        <v>1</v>
      </c>
      <c r="G78" s="18">
        <v>1944938</v>
      </c>
      <c r="H78" s="18">
        <v>972000</v>
      </c>
      <c r="I78" s="20">
        <v>972000</v>
      </c>
      <c r="J78" s="8">
        <f t="shared" si="3"/>
        <v>0.49975886120791513</v>
      </c>
      <c r="K78" s="21" t="s">
        <v>37</v>
      </c>
      <c r="L78" s="52">
        <v>42062</v>
      </c>
      <c r="M78" s="20">
        <v>170000</v>
      </c>
      <c r="N78" s="7">
        <f t="shared" si="4"/>
        <v>0.08740638519068473</v>
      </c>
      <c r="O78" s="76"/>
      <c r="P78" s="72"/>
    </row>
    <row r="79" spans="1:16" s="6" customFormat="1" ht="25.5">
      <c r="A79" s="22" t="s">
        <v>104</v>
      </c>
      <c r="B79" s="17">
        <v>255041</v>
      </c>
      <c r="C79" s="18">
        <v>565</v>
      </c>
      <c r="D79" s="19" t="s">
        <v>105</v>
      </c>
      <c r="E79" s="18">
        <v>3</v>
      </c>
      <c r="F79" s="18">
        <v>1</v>
      </c>
      <c r="G79" s="18">
        <v>390000</v>
      </c>
      <c r="H79" s="18">
        <v>195000</v>
      </c>
      <c r="I79" s="20">
        <v>195000</v>
      </c>
      <c r="J79" s="8">
        <f t="shared" si="3"/>
        <v>0.5</v>
      </c>
      <c r="K79" s="21" t="s">
        <v>36</v>
      </c>
      <c r="L79" s="52">
        <v>42060</v>
      </c>
      <c r="M79" s="20">
        <v>150000</v>
      </c>
      <c r="N79" s="7">
        <f t="shared" si="4"/>
        <v>0.38461538461538464</v>
      </c>
      <c r="O79" s="23"/>
      <c r="P79" s="69"/>
    </row>
    <row r="80" spans="1:16" s="6" customFormat="1" ht="38.25">
      <c r="A80" s="22" t="s">
        <v>114</v>
      </c>
      <c r="B80" s="17">
        <v>573124</v>
      </c>
      <c r="C80" s="18">
        <v>174</v>
      </c>
      <c r="D80" s="19" t="s">
        <v>115</v>
      </c>
      <c r="E80" s="18">
        <v>3</v>
      </c>
      <c r="F80" s="18">
        <v>1</v>
      </c>
      <c r="G80" s="18">
        <v>308579</v>
      </c>
      <c r="H80" s="18">
        <v>154000</v>
      </c>
      <c r="I80" s="20">
        <v>154000</v>
      </c>
      <c r="J80" s="8">
        <f t="shared" si="3"/>
        <v>0.4990618285755025</v>
      </c>
      <c r="K80" s="21" t="s">
        <v>36</v>
      </c>
      <c r="L80" s="52">
        <v>42060</v>
      </c>
      <c r="M80" s="20">
        <v>154000</v>
      </c>
      <c r="N80" s="7">
        <f t="shared" si="4"/>
        <v>0.4990618285755025</v>
      </c>
      <c r="O80" s="76"/>
      <c r="P80" s="69"/>
    </row>
    <row r="81" spans="1:16" s="6" customFormat="1" ht="25.5">
      <c r="A81" s="22" t="s">
        <v>163</v>
      </c>
      <c r="B81" s="17">
        <v>254274</v>
      </c>
      <c r="C81" s="18">
        <v>375</v>
      </c>
      <c r="D81" s="19" t="s">
        <v>164</v>
      </c>
      <c r="E81" s="18">
        <v>3</v>
      </c>
      <c r="F81" s="18">
        <v>1</v>
      </c>
      <c r="G81" s="18">
        <v>432152</v>
      </c>
      <c r="H81" s="18">
        <v>216000</v>
      </c>
      <c r="I81" s="20">
        <v>216000</v>
      </c>
      <c r="J81" s="8">
        <f t="shared" si="3"/>
        <v>0.49982413595216496</v>
      </c>
      <c r="K81" s="21" t="s">
        <v>36</v>
      </c>
      <c r="L81" s="52">
        <v>42062</v>
      </c>
      <c r="M81" s="20">
        <v>170000</v>
      </c>
      <c r="N81" s="7">
        <f t="shared" si="4"/>
        <v>0.3933801069993891</v>
      </c>
      <c r="O81" s="76"/>
      <c r="P81" s="69"/>
    </row>
    <row r="82" spans="1:16" s="6" customFormat="1" ht="25.5">
      <c r="A82" s="22" t="s">
        <v>106</v>
      </c>
      <c r="B82" s="17">
        <v>572705</v>
      </c>
      <c r="C82" s="18">
        <v>407</v>
      </c>
      <c r="D82" s="19" t="s">
        <v>107</v>
      </c>
      <c r="E82" s="18">
        <v>3</v>
      </c>
      <c r="F82" s="18">
        <v>1</v>
      </c>
      <c r="G82" s="18">
        <v>1250000</v>
      </c>
      <c r="H82" s="18">
        <v>620000</v>
      </c>
      <c r="I82" s="20">
        <v>620000</v>
      </c>
      <c r="J82" s="8">
        <f t="shared" si="3"/>
        <v>0.496</v>
      </c>
      <c r="K82" s="21" t="s">
        <v>37</v>
      </c>
      <c r="L82" s="52">
        <v>42059</v>
      </c>
      <c r="M82" s="20">
        <v>170000</v>
      </c>
      <c r="N82" s="7">
        <f t="shared" si="4"/>
        <v>0.136</v>
      </c>
      <c r="O82" s="38"/>
      <c r="P82" s="69"/>
    </row>
    <row r="83" spans="1:16" s="6" customFormat="1" ht="25.5">
      <c r="A83" s="22" t="s">
        <v>52</v>
      </c>
      <c r="B83" s="17">
        <v>254304</v>
      </c>
      <c r="C83" s="18">
        <v>940</v>
      </c>
      <c r="D83" s="19" t="s">
        <v>53</v>
      </c>
      <c r="E83" s="18">
        <v>3</v>
      </c>
      <c r="F83" s="18">
        <v>1</v>
      </c>
      <c r="G83" s="18">
        <v>385000</v>
      </c>
      <c r="H83" s="18">
        <v>180000</v>
      </c>
      <c r="I83" s="20">
        <v>180000</v>
      </c>
      <c r="J83" s="8">
        <f t="shared" si="3"/>
        <v>0.4675324675324675</v>
      </c>
      <c r="K83" s="21" t="s">
        <v>37</v>
      </c>
      <c r="L83" s="52">
        <v>42048</v>
      </c>
      <c r="M83" s="20">
        <v>150000</v>
      </c>
      <c r="N83" s="7">
        <f t="shared" si="4"/>
        <v>0.38961038961038963</v>
      </c>
      <c r="O83" s="23"/>
      <c r="P83" s="69"/>
    </row>
    <row r="84" spans="1:16" s="6" customFormat="1" ht="25.5">
      <c r="A84" s="22" t="s">
        <v>124</v>
      </c>
      <c r="B84" s="17">
        <v>572811</v>
      </c>
      <c r="C84" s="18">
        <v>133</v>
      </c>
      <c r="D84" s="19" t="s">
        <v>125</v>
      </c>
      <c r="E84" s="18">
        <v>3</v>
      </c>
      <c r="F84" s="18">
        <v>1</v>
      </c>
      <c r="G84" s="18">
        <v>320000</v>
      </c>
      <c r="H84" s="18">
        <v>160000</v>
      </c>
      <c r="I84" s="20">
        <v>160000</v>
      </c>
      <c r="J84" s="8">
        <f t="shared" si="3"/>
        <v>0.5</v>
      </c>
      <c r="K84" s="21" t="s">
        <v>37</v>
      </c>
      <c r="L84" s="52">
        <v>42062</v>
      </c>
      <c r="M84" s="20">
        <v>160000</v>
      </c>
      <c r="N84" s="7">
        <f t="shared" si="4"/>
        <v>0.5</v>
      </c>
      <c r="O84" s="23"/>
      <c r="P84" s="69"/>
    </row>
    <row r="85" spans="1:16" s="6" customFormat="1" ht="25.5">
      <c r="A85" s="22" t="s">
        <v>141</v>
      </c>
      <c r="B85" s="17">
        <v>255122</v>
      </c>
      <c r="C85" s="18">
        <v>519</v>
      </c>
      <c r="D85" s="19" t="s">
        <v>142</v>
      </c>
      <c r="E85" s="18">
        <v>3</v>
      </c>
      <c r="F85" s="18">
        <v>1</v>
      </c>
      <c r="G85" s="18">
        <v>701318</v>
      </c>
      <c r="H85" s="18">
        <v>350000</v>
      </c>
      <c r="I85" s="20">
        <v>350000</v>
      </c>
      <c r="J85" s="8">
        <f t="shared" si="3"/>
        <v>0.49906034067284744</v>
      </c>
      <c r="K85" s="21" t="s">
        <v>36</v>
      </c>
      <c r="L85" s="52">
        <v>42062</v>
      </c>
      <c r="M85" s="20">
        <v>150000</v>
      </c>
      <c r="N85" s="7">
        <f t="shared" si="4"/>
        <v>0.21388300314550604</v>
      </c>
      <c r="O85" s="76"/>
      <c r="P85" s="69"/>
    </row>
    <row r="86" spans="1:16" s="6" customFormat="1" ht="25.5">
      <c r="A86" s="22" t="s">
        <v>93</v>
      </c>
      <c r="B86" s="17">
        <v>572764</v>
      </c>
      <c r="C86" s="18">
        <v>120</v>
      </c>
      <c r="D86" s="19" t="s">
        <v>94</v>
      </c>
      <c r="E86" s="18">
        <v>3</v>
      </c>
      <c r="F86" s="18">
        <v>2</v>
      </c>
      <c r="G86" s="18">
        <v>140000</v>
      </c>
      <c r="H86" s="18">
        <v>70000</v>
      </c>
      <c r="I86" s="20">
        <v>70000</v>
      </c>
      <c r="J86" s="8">
        <f t="shared" si="3"/>
        <v>0.5</v>
      </c>
      <c r="K86" s="21" t="s">
        <v>36</v>
      </c>
      <c r="L86" s="52">
        <v>42055</v>
      </c>
      <c r="M86" s="20">
        <v>0</v>
      </c>
      <c r="N86" s="7">
        <f t="shared" si="4"/>
        <v>0</v>
      </c>
      <c r="O86" s="76"/>
      <c r="P86" s="69"/>
    </row>
    <row r="87" spans="1:16" s="6" customFormat="1" ht="25.5">
      <c r="A87" s="22" t="s">
        <v>93</v>
      </c>
      <c r="B87" s="17">
        <v>572764</v>
      </c>
      <c r="C87" s="18">
        <v>120</v>
      </c>
      <c r="D87" s="19" t="s">
        <v>183</v>
      </c>
      <c r="E87" s="18">
        <v>3</v>
      </c>
      <c r="F87" s="18">
        <v>1</v>
      </c>
      <c r="G87" s="18">
        <v>300000</v>
      </c>
      <c r="H87" s="18">
        <v>150000</v>
      </c>
      <c r="I87" s="20">
        <v>150000</v>
      </c>
      <c r="J87" s="8">
        <f t="shared" si="3"/>
        <v>0.5</v>
      </c>
      <c r="K87" s="21" t="s">
        <v>36</v>
      </c>
      <c r="L87" s="52">
        <v>42062</v>
      </c>
      <c r="M87" s="20">
        <v>150000</v>
      </c>
      <c r="N87" s="7">
        <f t="shared" si="4"/>
        <v>0.5</v>
      </c>
      <c r="O87" s="76"/>
      <c r="P87" s="69"/>
    </row>
    <row r="88" spans="1:16" s="6" customFormat="1" ht="25.5">
      <c r="A88" s="22" t="s">
        <v>116</v>
      </c>
      <c r="B88" s="17">
        <v>572721</v>
      </c>
      <c r="C88" s="18">
        <v>213</v>
      </c>
      <c r="D88" s="19" t="s">
        <v>117</v>
      </c>
      <c r="E88" s="18">
        <v>3</v>
      </c>
      <c r="F88" s="18">
        <v>1</v>
      </c>
      <c r="G88" s="18">
        <v>297729</v>
      </c>
      <c r="H88" s="18">
        <v>148000</v>
      </c>
      <c r="I88" s="20">
        <v>148000</v>
      </c>
      <c r="J88" s="8">
        <f t="shared" si="3"/>
        <v>0.4970963527234499</v>
      </c>
      <c r="K88" s="21" t="s">
        <v>36</v>
      </c>
      <c r="L88" s="52">
        <v>42058</v>
      </c>
      <c r="M88" s="20">
        <v>148000</v>
      </c>
      <c r="N88" s="7">
        <f t="shared" si="4"/>
        <v>0.4970963527234499</v>
      </c>
      <c r="O88" s="76"/>
      <c r="P88" s="69"/>
    </row>
    <row r="89" spans="1:16" s="6" customFormat="1" ht="25.5">
      <c r="A89" s="22" t="s">
        <v>171</v>
      </c>
      <c r="B89" s="17">
        <v>572772</v>
      </c>
      <c r="C89" s="18">
        <v>337</v>
      </c>
      <c r="D89" s="19" t="s">
        <v>172</v>
      </c>
      <c r="E89" s="18">
        <v>3</v>
      </c>
      <c r="F89" s="18">
        <v>1</v>
      </c>
      <c r="G89" s="18">
        <v>1150000</v>
      </c>
      <c r="H89" s="18">
        <v>500000</v>
      </c>
      <c r="I89" s="20">
        <v>500000</v>
      </c>
      <c r="J89" s="8">
        <f t="shared" si="3"/>
        <v>0.43478260869565216</v>
      </c>
      <c r="K89" s="21" t="s">
        <v>37</v>
      </c>
      <c r="L89" s="52">
        <v>42060</v>
      </c>
      <c r="M89" s="20">
        <v>170000</v>
      </c>
      <c r="N89" s="7">
        <f t="shared" si="4"/>
        <v>0.14782608695652175</v>
      </c>
      <c r="O89" s="23"/>
      <c r="P89" s="69"/>
    </row>
    <row r="90" spans="1:17" ht="13.5" thickBot="1">
      <c r="A90" s="81" t="s">
        <v>202</v>
      </c>
      <c r="B90" s="82"/>
      <c r="C90" s="83"/>
      <c r="D90" s="84"/>
      <c r="E90" s="83"/>
      <c r="F90" s="83"/>
      <c r="G90" s="85">
        <f>SUM(G45:G89)</f>
        <v>34518529.6</v>
      </c>
      <c r="H90" s="85">
        <f>SUM(H45:H89)</f>
        <v>15842227</v>
      </c>
      <c r="I90" s="85">
        <f>SUM(I45:I89)</f>
        <v>15840000</v>
      </c>
      <c r="J90" s="86"/>
      <c r="K90" s="87"/>
      <c r="L90" s="88"/>
      <c r="M90" s="85">
        <f>SUM(M45:M89)</f>
        <v>6232000</v>
      </c>
      <c r="N90" s="60">
        <f t="shared" si="4"/>
        <v>0.18054071457319548</v>
      </c>
      <c r="O90" s="90"/>
      <c r="P90" s="74"/>
      <c r="Q90" s="6"/>
    </row>
    <row r="91" spans="1:16" ht="12.75">
      <c r="A91" s="32"/>
      <c r="B91" s="32"/>
      <c r="C91" s="33"/>
      <c r="D91" s="32"/>
      <c r="E91" s="34"/>
      <c r="F91" s="32"/>
      <c r="G91" s="33"/>
      <c r="H91" s="33"/>
      <c r="I91" s="33"/>
      <c r="J91" s="28"/>
      <c r="K91" s="30"/>
      <c r="L91" s="53"/>
      <c r="M91" s="33"/>
      <c r="N91" s="32"/>
      <c r="O91" s="32"/>
      <c r="P91" s="31"/>
    </row>
    <row r="92" spans="2:16" ht="12.75">
      <c r="B92" s="32"/>
      <c r="C92" s="33"/>
      <c r="D92" s="32"/>
      <c r="E92" s="34"/>
      <c r="F92" s="32"/>
      <c r="G92" s="33"/>
      <c r="H92" s="1"/>
      <c r="I92" s="1"/>
      <c r="J92" s="28"/>
      <c r="K92" s="30"/>
      <c r="L92" s="54"/>
      <c r="M92" s="33"/>
      <c r="N92" s="32"/>
      <c r="O92" s="32"/>
      <c r="P92" s="31"/>
    </row>
    <row r="93" spans="1:16" ht="12.75">
      <c r="A93" s="32"/>
      <c r="B93" s="32"/>
      <c r="C93" s="33"/>
      <c r="D93" s="32"/>
      <c r="E93" s="34"/>
      <c r="F93" s="32"/>
      <c r="G93" s="33"/>
      <c r="H93" s="1"/>
      <c r="I93" s="1"/>
      <c r="J93" s="28"/>
      <c r="K93" s="30"/>
      <c r="L93" s="54"/>
      <c r="M93" s="33"/>
      <c r="N93" s="32"/>
      <c r="O93" s="32"/>
      <c r="P93" s="32"/>
    </row>
    <row r="94" spans="1:16" ht="12.75">
      <c r="A94" s="47"/>
      <c r="B94" s="47"/>
      <c r="C94" s="1"/>
      <c r="E94" s="1"/>
      <c r="G94" s="1"/>
      <c r="H94" s="1"/>
      <c r="I94" s="1"/>
      <c r="J94" s="1"/>
      <c r="K94" s="1"/>
      <c r="L94" s="55"/>
      <c r="M94" s="49"/>
      <c r="P94" s="30"/>
    </row>
    <row r="95" spans="1:16" ht="12.75">
      <c r="A95" s="48"/>
      <c r="B95" s="44"/>
      <c r="C95" s="33"/>
      <c r="D95" s="32"/>
      <c r="E95" s="34"/>
      <c r="F95" s="32"/>
      <c r="G95" s="33"/>
      <c r="H95" s="33"/>
      <c r="I95" s="33"/>
      <c r="J95" s="28"/>
      <c r="K95" s="30"/>
      <c r="L95" s="53"/>
      <c r="M95" s="37"/>
      <c r="N95" s="32"/>
      <c r="O95" s="32"/>
      <c r="P95" s="32"/>
    </row>
    <row r="96" spans="1:16" ht="38.25">
      <c r="A96" s="35" t="s">
        <v>62</v>
      </c>
      <c r="B96" s="35"/>
      <c r="C96" s="35"/>
      <c r="D96" s="35"/>
      <c r="E96" s="35"/>
      <c r="F96" s="35"/>
      <c r="G96" s="36"/>
      <c r="H96" s="36"/>
      <c r="I96" s="36"/>
      <c r="J96" s="28"/>
      <c r="K96" s="30"/>
      <c r="L96" s="53"/>
      <c r="M96" s="32"/>
      <c r="N96" s="32"/>
      <c r="O96" s="32"/>
      <c r="P96" s="32"/>
    </row>
    <row r="97" spans="1:16" ht="12.75">
      <c r="A97" s="32" t="s">
        <v>31</v>
      </c>
      <c r="B97" s="129" t="s">
        <v>63</v>
      </c>
      <c r="C97" s="129"/>
      <c r="D97" s="32"/>
      <c r="E97" s="32"/>
      <c r="F97" s="32"/>
      <c r="G97" s="33"/>
      <c r="H97" s="33"/>
      <c r="I97" s="33"/>
      <c r="J97" s="28"/>
      <c r="K97" s="30"/>
      <c r="L97" s="53"/>
      <c r="M97" s="50"/>
      <c r="N97" s="32"/>
      <c r="O97" s="32"/>
      <c r="P97" s="32"/>
    </row>
    <row r="98" spans="1:16" ht="12.75">
      <c r="A98" s="32" t="s">
        <v>32</v>
      </c>
      <c r="B98" s="129" t="s">
        <v>64</v>
      </c>
      <c r="C98" s="129"/>
      <c r="D98" s="32"/>
      <c r="E98" s="32"/>
      <c r="F98" s="32"/>
      <c r="G98" s="33"/>
      <c r="H98" s="33"/>
      <c r="I98" s="33"/>
      <c r="J98" s="28"/>
      <c r="K98" s="30"/>
      <c r="L98" s="53"/>
      <c r="M98" s="32"/>
      <c r="N98" s="32"/>
      <c r="O98" s="32"/>
      <c r="P98" s="32"/>
    </row>
    <row r="99" spans="1:16" ht="12.75">
      <c r="A99" s="32" t="s">
        <v>33</v>
      </c>
      <c r="B99" s="129" t="s">
        <v>65</v>
      </c>
      <c r="C99" s="129"/>
      <c r="D99" s="32"/>
      <c r="E99" s="32"/>
      <c r="F99" s="32"/>
      <c r="G99" s="33"/>
      <c r="H99" s="33"/>
      <c r="I99" s="33"/>
      <c r="J99" s="28"/>
      <c r="K99" s="30"/>
      <c r="L99" s="53"/>
      <c r="M99" s="32"/>
      <c r="N99" s="32"/>
      <c r="O99" s="32"/>
      <c r="P99" s="32"/>
    </row>
    <row r="100" spans="1:16" ht="12.75">
      <c r="A100" s="32" t="s">
        <v>34</v>
      </c>
      <c r="B100" s="32" t="s">
        <v>66</v>
      </c>
      <c r="C100" s="32"/>
      <c r="D100" s="32"/>
      <c r="E100" s="32"/>
      <c r="F100" s="32"/>
      <c r="G100" s="33"/>
      <c r="H100" s="33"/>
      <c r="I100" s="33"/>
      <c r="J100" s="28"/>
      <c r="K100" s="30"/>
      <c r="L100" s="53"/>
      <c r="M100" s="32"/>
      <c r="N100" s="32"/>
      <c r="O100" s="32"/>
      <c r="P100" s="32"/>
    </row>
    <row r="101" spans="1:16" ht="12.75">
      <c r="A101" s="32" t="s">
        <v>35</v>
      </c>
      <c r="B101" s="32" t="s">
        <v>67</v>
      </c>
      <c r="C101" s="32"/>
      <c r="D101" s="32"/>
      <c r="E101" s="34"/>
      <c r="F101" s="32"/>
      <c r="G101" s="33"/>
      <c r="H101" s="33"/>
      <c r="I101" s="33"/>
      <c r="J101" s="28"/>
      <c r="K101" s="30"/>
      <c r="L101" s="53"/>
      <c r="M101" s="32"/>
      <c r="N101" s="32"/>
      <c r="O101" s="32"/>
      <c r="P101" s="32"/>
    </row>
    <row r="102" spans="1:16" ht="12.75">
      <c r="A102" s="32"/>
      <c r="B102" s="32"/>
      <c r="C102" s="32"/>
      <c r="D102" s="32"/>
      <c r="E102" s="34"/>
      <c r="F102" s="32"/>
      <c r="G102" s="33"/>
      <c r="H102" s="33"/>
      <c r="I102" s="33"/>
      <c r="J102" s="28"/>
      <c r="K102" s="30"/>
      <c r="L102" s="53"/>
      <c r="M102" s="32"/>
      <c r="N102" s="32"/>
      <c r="O102" s="32"/>
      <c r="P102" s="32"/>
    </row>
    <row r="103" spans="1:16" ht="12.75">
      <c r="A103" s="32"/>
      <c r="B103" s="32"/>
      <c r="C103" s="32"/>
      <c r="D103" s="32"/>
      <c r="E103" s="34"/>
      <c r="F103" s="32"/>
      <c r="G103" s="33"/>
      <c r="H103" s="33"/>
      <c r="I103" s="33"/>
      <c r="J103" s="28"/>
      <c r="K103" s="30"/>
      <c r="L103" s="53"/>
      <c r="M103" s="32"/>
      <c r="N103" s="32"/>
      <c r="O103" s="32"/>
      <c r="P103" s="32"/>
    </row>
    <row r="104" spans="1:16" ht="12.75">
      <c r="A104" s="32"/>
      <c r="B104" s="32"/>
      <c r="C104" s="32"/>
      <c r="D104" s="32"/>
      <c r="E104" s="34"/>
      <c r="F104" s="32"/>
      <c r="G104" s="33"/>
      <c r="H104" s="33"/>
      <c r="I104" s="33"/>
      <c r="J104" s="28"/>
      <c r="K104" s="30"/>
      <c r="L104" s="32"/>
      <c r="M104" s="32"/>
      <c r="N104" s="32"/>
      <c r="O104" s="32"/>
      <c r="P104" s="32"/>
    </row>
    <row r="105" spans="1:16" ht="12.75">
      <c r="A105" s="32"/>
      <c r="B105" s="32"/>
      <c r="C105" s="32"/>
      <c r="D105" s="32"/>
      <c r="E105" s="34"/>
      <c r="F105" s="32"/>
      <c r="G105" s="33"/>
      <c r="H105" s="33"/>
      <c r="I105" s="33"/>
      <c r="J105" s="28"/>
      <c r="K105" s="30"/>
      <c r="L105" s="32"/>
      <c r="M105" s="32"/>
      <c r="N105" s="32"/>
      <c r="O105" s="32"/>
      <c r="P105" s="32"/>
    </row>
    <row r="106" spans="1:16" ht="12.75">
      <c r="A106" s="32"/>
      <c r="B106" s="32"/>
      <c r="C106" s="33"/>
      <c r="D106" s="32"/>
      <c r="E106" s="34"/>
      <c r="F106" s="32"/>
      <c r="G106" s="33"/>
      <c r="H106" s="33"/>
      <c r="I106" s="33"/>
      <c r="J106" s="28"/>
      <c r="K106" s="30"/>
      <c r="L106" s="32"/>
      <c r="M106" s="32"/>
      <c r="N106" s="32"/>
      <c r="O106" s="32"/>
      <c r="P106" s="32"/>
    </row>
    <row r="107" spans="1:16" ht="12.75">
      <c r="A107" s="32"/>
      <c r="B107" s="32"/>
      <c r="C107" s="33"/>
      <c r="D107" s="32"/>
      <c r="E107" s="34"/>
      <c r="F107" s="32"/>
      <c r="G107" s="33"/>
      <c r="H107" s="33"/>
      <c r="I107" s="33"/>
      <c r="J107" s="28"/>
      <c r="K107" s="30"/>
      <c r="L107" s="32"/>
      <c r="M107" s="32"/>
      <c r="N107" s="32"/>
      <c r="O107" s="32"/>
      <c r="P107" s="32"/>
    </row>
  </sheetData>
  <sheetProtection/>
  <mergeCells count="3">
    <mergeCell ref="B97:C97"/>
    <mergeCell ref="B98:C98"/>
    <mergeCell ref="B99:C99"/>
  </mergeCells>
  <printOptions/>
  <pageMargins left="0.787401575" right="0.787401575" top="0.984251969" bottom="0.984251969" header="0.4921259845" footer="0.4921259845"/>
  <pageSetup fitToHeight="7" fitToWidth="1" horizontalDpi="600" verticalDpi="600" orientation="landscape" paperSize="9" scale="84" r:id="rId1"/>
  <headerFooter alignWithMargins="0">
    <oddHeader>&amp;C&amp;"Arial,Tučné"Návrh rozdělení dotací Program obnovy venkova 2015 dt 1 - 3 - &amp;Udle dotačních titulů&amp;RPříloha č. 1</oddHeader>
    <oddFooter>&amp;C&amp;P</oddFooter>
    <firstHeader>&amp;C&amp;"Arial,Tučné"Návrh rozdělení dotací Program obnovy venkova 2015 dt 1 - 3 
dle dotačních titulů&amp;RPříloha č. 1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J11" sqref="J11"/>
    </sheetView>
  </sheetViews>
  <sheetFormatPr defaultColWidth="9.140625" defaultRowHeight="12.75"/>
  <cols>
    <col min="1" max="1" width="8.7109375" style="0" customWidth="1"/>
    <col min="2" max="2" width="23.57421875" style="0" customWidth="1"/>
    <col min="3" max="3" width="12.421875" style="0" customWidth="1"/>
    <col min="4" max="4" width="12.7109375" style="0" bestFit="1" customWidth="1"/>
    <col min="5" max="5" width="12.28125" style="0" customWidth="1"/>
    <col min="6" max="6" width="7.140625" style="0" hidden="1" customWidth="1"/>
    <col min="7" max="7" width="0.13671875" style="0" hidden="1" customWidth="1"/>
    <col min="8" max="8" width="13.140625" style="0" hidden="1" customWidth="1"/>
    <col min="9" max="9" width="18.28125" style="0" customWidth="1"/>
    <col min="10" max="10" width="11.7109375" style="0" customWidth="1"/>
    <col min="11" max="11" width="12.140625" style="0" bestFit="1" customWidth="1"/>
    <col min="12" max="12" width="7.140625" style="0" customWidth="1"/>
    <col min="13" max="13" width="10.421875" style="0" customWidth="1"/>
  </cols>
  <sheetData>
    <row r="1" spans="1:13" ht="33" customHeight="1">
      <c r="A1" s="139" t="s">
        <v>22</v>
      </c>
      <c r="B1" s="134" t="s">
        <v>23</v>
      </c>
      <c r="C1" s="134" t="s">
        <v>15</v>
      </c>
      <c r="D1" s="132" t="s">
        <v>2</v>
      </c>
      <c r="E1" s="132" t="s">
        <v>6</v>
      </c>
      <c r="F1" s="42"/>
      <c r="G1" s="42"/>
      <c r="H1" s="42"/>
      <c r="I1" s="134" t="s">
        <v>16</v>
      </c>
      <c r="J1" s="136" t="s">
        <v>17</v>
      </c>
      <c r="K1" s="136"/>
      <c r="L1" s="137" t="s">
        <v>18</v>
      </c>
      <c r="M1" s="138"/>
    </row>
    <row r="2" spans="1:13" ht="57.75" customHeight="1" thickBot="1">
      <c r="A2" s="140"/>
      <c r="B2" s="135"/>
      <c r="C2" s="135"/>
      <c r="D2" s="133"/>
      <c r="E2" s="133"/>
      <c r="F2" s="106" t="s">
        <v>24</v>
      </c>
      <c r="G2" s="106" t="s">
        <v>10</v>
      </c>
      <c r="H2" s="105" t="s">
        <v>25</v>
      </c>
      <c r="I2" s="135"/>
      <c r="J2" s="107" t="s">
        <v>19</v>
      </c>
      <c r="K2" s="105" t="s">
        <v>20</v>
      </c>
      <c r="L2" s="105" t="s">
        <v>21</v>
      </c>
      <c r="M2" s="108" t="s">
        <v>3</v>
      </c>
    </row>
    <row r="3" spans="1:13" ht="38.25">
      <c r="A3" s="114">
        <v>1</v>
      </c>
      <c r="B3" s="115" t="s">
        <v>26</v>
      </c>
      <c r="C3" s="116">
        <v>39</v>
      </c>
      <c r="D3" s="117">
        <f>'dt 1 - 3 dle dt'!G41</f>
        <v>24132788.21</v>
      </c>
      <c r="E3" s="117">
        <f>'dt 1 - 3 dle dt'!H41</f>
        <v>12552853.5</v>
      </c>
      <c r="F3" s="42"/>
      <c r="G3" s="42"/>
      <c r="H3" s="42"/>
      <c r="I3" s="117">
        <f>'dt 1 - 3 dle dt'!I41</f>
        <v>11898000</v>
      </c>
      <c r="J3" s="117">
        <f>'dt 1 - 3 dle dt'!M41</f>
        <v>4268000</v>
      </c>
      <c r="K3" s="118">
        <f>J3/E3</f>
        <v>0.34000237475885464</v>
      </c>
      <c r="L3" s="42">
        <v>29</v>
      </c>
      <c r="M3" s="119">
        <f>L3/C3</f>
        <v>0.7435897435897436</v>
      </c>
    </row>
    <row r="4" spans="1:13" ht="43.5" customHeight="1">
      <c r="A4" s="39">
        <v>2</v>
      </c>
      <c r="B4" s="24" t="s">
        <v>27</v>
      </c>
      <c r="C4" s="25">
        <v>2</v>
      </c>
      <c r="D4" s="26">
        <f>'dt 1 - 3 dle dt'!G44</f>
        <v>511714</v>
      </c>
      <c r="E4" s="26">
        <f>'dt 1 - 3 dle dt'!H44</f>
        <v>270000</v>
      </c>
      <c r="F4" s="27"/>
      <c r="G4" s="27"/>
      <c r="H4" s="27"/>
      <c r="I4" s="26">
        <f>'dt 1 - 3 dle dt'!I44</f>
        <v>270000</v>
      </c>
      <c r="J4" s="26">
        <v>0</v>
      </c>
      <c r="K4" s="40">
        <f>J4/E4</f>
        <v>0</v>
      </c>
      <c r="L4" s="27">
        <v>0</v>
      </c>
      <c r="M4" s="41">
        <f>L4/C4</f>
        <v>0</v>
      </c>
    </row>
    <row r="5" spans="1:13" ht="102">
      <c r="A5" s="39">
        <v>3</v>
      </c>
      <c r="B5" s="24" t="s">
        <v>28</v>
      </c>
      <c r="C5" s="25">
        <v>45</v>
      </c>
      <c r="D5" s="26">
        <f>'dt 1 - 3 dle dt'!G90</f>
        <v>34518529.6</v>
      </c>
      <c r="E5" s="26">
        <f>'dt 1 - 3 dle dt'!H90</f>
        <v>15842227</v>
      </c>
      <c r="F5" s="27"/>
      <c r="G5" s="27"/>
      <c r="H5" s="27"/>
      <c r="I5" s="26">
        <f>'dt 1 - 3 dle dt'!I90</f>
        <v>15840000</v>
      </c>
      <c r="J5" s="26">
        <f>'dt 1 - 3 dle dt'!M90</f>
        <v>6232000</v>
      </c>
      <c r="K5" s="40">
        <f>J5/E5</f>
        <v>0.3933790369245435</v>
      </c>
      <c r="L5" s="27">
        <v>41</v>
      </c>
      <c r="M5" s="41">
        <f>L5/C5</f>
        <v>0.9111111111111111</v>
      </c>
    </row>
    <row r="6" spans="1:13" ht="26.25" thickBot="1">
      <c r="A6" s="120">
        <v>4</v>
      </c>
      <c r="B6" s="121" t="s">
        <v>29</v>
      </c>
      <c r="C6" s="122">
        <v>18</v>
      </c>
      <c r="D6" s="123">
        <f>'[1]List1'!$C$20</f>
        <v>8393951</v>
      </c>
      <c r="E6" s="124">
        <v>6098685</v>
      </c>
      <c r="F6" s="125"/>
      <c r="G6" s="125"/>
      <c r="H6" s="125"/>
      <c r="I6" s="124">
        <f>'[1]List1'!$E$20</f>
        <v>6098000</v>
      </c>
      <c r="J6" s="124">
        <f>'[1]List1'!$H$20</f>
        <v>5600000</v>
      </c>
      <c r="K6" s="126">
        <f>J6/E6</f>
        <v>0.9182307333466149</v>
      </c>
      <c r="L6" s="125">
        <v>18</v>
      </c>
      <c r="M6" s="127">
        <f>L6/C6</f>
        <v>1</v>
      </c>
    </row>
    <row r="7" spans="1:13" ht="13.5" thickBot="1">
      <c r="A7" s="130" t="s">
        <v>30</v>
      </c>
      <c r="B7" s="131"/>
      <c r="C7" s="109">
        <f aca="true" t="shared" si="0" ref="C7:J7">SUM(C3:C6)</f>
        <v>104</v>
      </c>
      <c r="D7" s="110">
        <f t="shared" si="0"/>
        <v>67556982.81</v>
      </c>
      <c r="E7" s="128">
        <f t="shared" si="0"/>
        <v>34763765.5</v>
      </c>
      <c r="F7" s="128">
        <f t="shared" si="0"/>
        <v>0</v>
      </c>
      <c r="G7" s="128">
        <f t="shared" si="0"/>
        <v>0</v>
      </c>
      <c r="H7" s="128">
        <f t="shared" si="0"/>
        <v>0</v>
      </c>
      <c r="I7" s="128">
        <f t="shared" si="0"/>
        <v>34106000</v>
      </c>
      <c r="J7" s="128">
        <f t="shared" si="0"/>
        <v>16100000</v>
      </c>
      <c r="K7" s="111">
        <f>J7/E7</f>
        <v>0.4631258946905507</v>
      </c>
      <c r="L7" s="112">
        <f>SUM(L3:L6)</f>
        <v>88</v>
      </c>
      <c r="M7" s="113">
        <f>L7/C7</f>
        <v>0.8461538461538461</v>
      </c>
    </row>
    <row r="15" ht="12.75">
      <c r="E15" s="15"/>
    </row>
  </sheetData>
  <sheetProtection/>
  <mergeCells count="9">
    <mergeCell ref="A7:B7"/>
    <mergeCell ref="E1:E2"/>
    <mergeCell ref="I1:I2"/>
    <mergeCell ref="J1:K1"/>
    <mergeCell ref="L1:M1"/>
    <mergeCell ref="A1:A2"/>
    <mergeCell ref="B1:B2"/>
    <mergeCell ref="C1:C2"/>
    <mergeCell ref="D1:D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differentFirst="1" alignWithMargins="0">
    <oddHeader>&amp;C&amp;"Arial,Tučné"Statistika&amp;RPříloha č. 3</oddHeader>
    <firstHeader>&amp;C&amp;"Arial,Tučné"Statistika&amp;RPříloha č. 1</firstHeader>
    <firstFooter>&amp;CStr?nka 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3. jednání Zastupitelstva Karlovarského kraje, které se uskutečnilo dne 16.4.2015 (k bodu č. 14) (xls)</dc:title>
  <dc:subject/>
  <dc:creator>Irena Langová</dc:creator>
  <cp:keywords/>
  <dc:description/>
  <cp:lastModifiedBy>Lukášová Jana</cp:lastModifiedBy>
  <cp:lastPrinted>2015-03-10T06:56:46Z</cp:lastPrinted>
  <dcterms:created xsi:type="dcterms:W3CDTF">2005-05-16T10:10:08Z</dcterms:created>
  <dcterms:modified xsi:type="dcterms:W3CDTF">2015-04-17T08:19:52Z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