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<sst xmlns="http://schemas.openxmlformats.org/spreadsheetml/2006/main" count="14" uniqueCount="10">
  <si>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CELKEM</t>
  </si>
  <si>
    <t>Rok 2016</t>
  </si>
  <si>
    <t>Rok 2017</t>
  </si>
  <si>
    <t>Rok 2018</t>
  </si>
  <si>
    <t>Pedagog</t>
  </si>
  <si>
    <t>Nepedagog</t>
  </si>
  <si>
    <t>Bez určení</t>
  </si>
  <si>
    <t>Nároková složka platu</t>
  </si>
  <si>
    <t>Nenároková složka platu</t>
  </si>
  <si>
    <t>ROZPIS ROZPOČTU - mzdové prostředky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</si>
</sst>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00"/>
    <numFmt numFmtId="169" formatCode="#,##0.0"/>
    <numFmt numFmtId="170" formatCode="#,##0.0000"/>
    <numFmt numFmtId="171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17" xfId="0" applyFont="1" applyBorder="1" applyAlignment="1">
      <alignment/>
    </xf>
    <xf numFmtId="0" fontId="3" fillId="3" borderId="11" xfId="0" applyFont="1" applyFill="1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3" fillId="3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3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4" fillId="7" borderId="25" xfId="0" applyFont="1" applyFill="1" applyBorder="1" applyAlignment="1">
      <alignment horizontal="center" wrapText="1"/>
    </xf>
    <xf numFmtId="0" fontId="4" fillId="7" borderId="26" xfId="0" applyFont="1" applyFill="1" applyBorder="1" applyAlignment="1">
      <alignment horizontal="center" wrapText="1"/>
    </xf>
    <xf numFmtId="0" fontId="0" fillId="7" borderId="27" xfId="0" applyFill="1" applyBorder="1" applyAlignment="1">
      <alignment wrapText="1"/>
    </xf>
    <xf numFmtId="0" fontId="4" fillId="7" borderId="28" xfId="0" applyFont="1" applyFill="1" applyBorder="1" applyAlignment="1">
      <alignment horizontal="center" wrapText="1"/>
    </xf>
    <xf numFmtId="0" fontId="4" fillId="7" borderId="29" xfId="0" applyFont="1" applyFill="1" applyBorder="1" applyAlignment="1">
      <alignment horizontal="center" wrapText="1"/>
    </xf>
    <xf numFmtId="0" fontId="0" fillId="7" borderId="30" xfId="0" applyFill="1" applyBorder="1" applyAlignment="1">
      <alignment wrapText="1"/>
    </xf>
    <xf numFmtId="0" fontId="5" fillId="5" borderId="2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 wrapText="1"/>
    </xf>
    <xf numFmtId="0" fontId="5" fillId="6" borderId="25" xfId="0" applyFont="1" applyFill="1" applyBorder="1" applyAlignment="1">
      <alignment horizontal="center" wrapText="1"/>
    </xf>
    <xf numFmtId="0" fontId="5" fillId="6" borderId="27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0" fontId="5" fillId="6" borderId="30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12.00390625" style="0" customWidth="1"/>
    <col min="2" max="5" width="11.421875" style="0" customWidth="1"/>
    <col min="6" max="6" width="11.57421875" style="0" customWidth="1"/>
    <col min="7" max="7" width="11.421875" style="0" customWidth="1"/>
  </cols>
  <sheetData>
    <row r="1" spans="1:7" ht="12.75">
      <c r="A1" s="18" t="s">
        <v>9</v>
      </c>
      <c r="B1" s="19"/>
      <c r="C1" s="19"/>
      <c r="D1" s="19"/>
      <c r="E1" s="19"/>
      <c r="F1" s="19"/>
      <c r="G1" s="20"/>
    </row>
    <row r="2" spans="1:7" ht="15" customHeight="1" thickBot="1">
      <c r="A2" s="21"/>
      <c r="B2" s="22"/>
      <c r="C2" s="22"/>
      <c r="D2" s="22"/>
      <c r="E2" s="22"/>
      <c r="F2" s="22"/>
      <c r="G2" s="23"/>
    </row>
    <row r="3" spans="1:7" ht="12.75">
      <c r="A3" s="15"/>
      <c r="B3" s="32" t="s">
        <v>1</v>
      </c>
      <c r="C3" s="33"/>
      <c r="D3" s="24" t="s">
        <v>2</v>
      </c>
      <c r="E3" s="25"/>
      <c r="F3" s="28" t="s">
        <v>3</v>
      </c>
      <c r="G3" s="29"/>
    </row>
    <row r="4" spans="1:7" ht="13.5" thickBot="1">
      <c r="A4" s="16"/>
      <c r="B4" s="34"/>
      <c r="C4" s="35"/>
      <c r="D4" s="26"/>
      <c r="E4" s="27"/>
      <c r="F4" s="30"/>
      <c r="G4" s="31"/>
    </row>
    <row r="5" spans="1:7" ht="33" customHeight="1" thickBot="1">
      <c r="A5" s="17"/>
      <c r="B5" s="1" t="s">
        <v>7</v>
      </c>
      <c r="C5" s="2" t="s">
        <v>8</v>
      </c>
      <c r="D5" s="1" t="s">
        <v>7</v>
      </c>
      <c r="E5" s="2" t="s">
        <v>8</v>
      </c>
      <c r="F5" s="1" t="s">
        <v>7</v>
      </c>
      <c r="G5" s="2" t="s">
        <v>8</v>
      </c>
    </row>
    <row r="6" spans="1:7" ht="18.75" customHeight="1">
      <c r="A6" s="3" t="s">
        <v>4</v>
      </c>
      <c r="B6" s="4">
        <f>15112506+6000+102317+64005+2900+1200</f>
        <v>15288928</v>
      </c>
      <c r="C6" s="5">
        <f>344773</f>
        <v>344773</v>
      </c>
      <c r="D6" s="4">
        <f>15622489+12000+70700+2900+30002+2600+96642+53553</f>
        <v>15890886</v>
      </c>
      <c r="E6" s="5">
        <f>561960</f>
        <v>561960</v>
      </c>
      <c r="F6" s="4">
        <f>17329478+8000+62600+4000</f>
        <v>17404078</v>
      </c>
      <c r="G6" s="5">
        <f>388802+166630</f>
        <v>555432</v>
      </c>
    </row>
    <row r="7" spans="1:7" ht="18.75" customHeight="1">
      <c r="A7" s="3" t="s">
        <v>5</v>
      </c>
      <c r="B7" s="6">
        <f>2065820</f>
        <v>2065820</v>
      </c>
      <c r="C7" s="7">
        <v>0</v>
      </c>
      <c r="D7" s="6">
        <f>2212796+32328+74951-16104</f>
        <v>2303971</v>
      </c>
      <c r="E7" s="7">
        <f>14368</f>
        <v>14368</v>
      </c>
      <c r="F7" s="6">
        <f>2321774</f>
        <v>2321774</v>
      </c>
      <c r="G7" s="7">
        <f>12970</f>
        <v>12970</v>
      </c>
    </row>
    <row r="8" spans="1:7" ht="18.75" customHeight="1" thickBot="1">
      <c r="A8" s="9" t="s">
        <v>6</v>
      </c>
      <c r="B8" s="11">
        <f>453151+61600+50000+20000-60000-130741+6000+61300+300000-60000+70290+60000+5200+60000-20000</f>
        <v>876800</v>
      </c>
      <c r="C8" s="12"/>
      <c r="D8" s="11">
        <f>5000-60000+260000-20000-2153-82177-132+5188+123386+60000+20000+2153+132+20000+369703</f>
        <v>701100</v>
      </c>
      <c r="E8" s="12"/>
      <c r="F8" s="11">
        <f>30000-50000+772000+52887+50000</f>
        <v>854887</v>
      </c>
      <c r="G8" s="12"/>
    </row>
    <row r="9" spans="1:7" ht="25.5" customHeight="1" thickBot="1">
      <c r="A9" s="10" t="s">
        <v>0</v>
      </c>
      <c r="B9" s="13">
        <f>B6+C6+B7+C7+B8</f>
        <v>18576321</v>
      </c>
      <c r="C9" s="14"/>
      <c r="D9" s="13">
        <f>D6+E6+D7+E7+D8</f>
        <v>19472285</v>
      </c>
      <c r="E9" s="14"/>
      <c r="F9" s="13">
        <f>F6+G6+F7+G7+F8</f>
        <v>21149141</v>
      </c>
      <c r="G9" s="14"/>
    </row>
    <row r="11" spans="3:7" ht="12.75">
      <c r="C11" s="8"/>
      <c r="E11" s="8"/>
      <c r="G11" s="8"/>
    </row>
  </sheetData>
  <sheetProtection/>
  <mergeCells count="11">
    <mergeCell ref="D8:E8"/>
    <mergeCell ref="F8:G8"/>
    <mergeCell ref="B9:C9"/>
    <mergeCell ref="D9:E9"/>
    <mergeCell ref="F9:G9"/>
    <mergeCell ref="A3:A5"/>
    <mergeCell ref="A1:G2"/>
    <mergeCell ref="D3:E4"/>
    <mergeCell ref="F3:G4"/>
    <mergeCell ref="B3:C4"/>
    <mergeCell ref="B8:C8"/>
  </mergeCells>
  <printOptions/>
  <pageMargins left="1.6929133858267718" right="0.7086614173228347" top="1.3779527559055118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Kašparová Martina</dc:creator>
  <cp:keywords/>
  <dc:description/>
  <cp:lastModifiedBy>Koudelná Martina</cp:lastModifiedBy>
  <cp:lastPrinted>2018-09-07T10:02:45Z</cp:lastPrinted>
  <dcterms:created xsi:type="dcterms:W3CDTF">2005-02-01T07:02:46Z</dcterms:created>
  <dcterms:modified xsi:type="dcterms:W3CDTF">2018-09-12T12:31:31Z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