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K:\III. Krajske dotace\KRAJSKE_DOTACE\2026\skolstvi_sport\U_udrzba_obnova\Vyúčtování\"/>
    </mc:Choice>
  </mc:AlternateContent>
  <xr:revisionPtr revIDLastSave="0" documentId="8_{DD44419E-ECB3-48B2-8ADB-0FBD45D5A5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V" sheetId="1" r:id="rId1"/>
    <sheet name="Avízo" sheetId="2" r:id="rId2"/>
    <sheet name="Kontrola" sheetId="3" state="hidden" r:id="rId3"/>
    <sheet name="Data" sheetId="4" state="hidden" r:id="rId4"/>
  </sheets>
  <definedNames>
    <definedName name="_xlnm._FilterDatabase" localSheetId="3" hidden="1">Data!$A$1:$M$79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6" i="1" l="1"/>
  <c r="E110" i="1"/>
  <c r="F116" i="1" l="1"/>
  <c r="F114" i="1"/>
  <c r="F120" i="1" s="1"/>
  <c r="A114" i="1"/>
  <c r="F119" i="1"/>
  <c r="A38" i="1"/>
  <c r="F121" i="1" l="1"/>
  <c r="A121" i="1"/>
  <c r="F123" i="1"/>
  <c r="F124" i="1" s="1"/>
  <c r="A120" i="1"/>
  <c r="A119" i="1"/>
  <c r="A123" i="1"/>
  <c r="A124" i="1"/>
  <c r="A122" i="1"/>
  <c r="A125" i="1"/>
  <c r="A135" i="1" l="1"/>
  <c r="F44" i="2"/>
  <c r="D37" i="2" l="1"/>
  <c r="D20" i="2"/>
  <c r="A39" i="1"/>
  <c r="D33" i="2" l="1"/>
  <c r="D31" i="2"/>
  <c r="D25" i="2"/>
  <c r="D24" i="2"/>
  <c r="D23" i="2"/>
  <c r="A15" i="1"/>
  <c r="G159" i="1" l="1"/>
  <c r="F164" i="1" l="1"/>
  <c r="F110" i="1"/>
  <c r="F76" i="1"/>
  <c r="F118" i="1" l="1"/>
  <c r="F122" i="1" s="1"/>
  <c r="F125" i="1"/>
  <c r="A36" i="1"/>
  <c r="A33" i="2" s="1"/>
  <c r="A34" i="1"/>
  <c r="A31" i="2" s="1"/>
  <c r="G124" i="1" l="1"/>
  <c r="G122" i="1"/>
  <c r="A127" i="1" l="1"/>
  <c r="D3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tc={01F3ECA5-8825-4304-8D79-7A3F6EC5CE7C}</author>
  </authors>
  <commentList>
    <comment ref="E26" authorId="0" shapeId="0" xr:uid="{01F3ECA5-8825-4304-8D79-7A3F6EC5CE7C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lońský rok vyplní ORR
</t>
      </text>
    </comment>
  </commentList>
</comments>
</file>

<file path=xl/sharedStrings.xml><?xml version="1.0" encoding="utf-8"?>
<sst xmlns="http://schemas.openxmlformats.org/spreadsheetml/2006/main" count="709" uniqueCount="289">
  <si>
    <t>Formulář je určen výhradně pro strojové vyplnění!</t>
  </si>
  <si>
    <t>Vyplňujte pouze nepodbarvená (bílá) pole!</t>
  </si>
  <si>
    <t>Poskytovatel dotace:</t>
  </si>
  <si>
    <t>Místo pro nalepení evidenčního štítku podatelny:</t>
  </si>
  <si>
    <t>Karlovarský kraj</t>
  </si>
  <si>
    <t>Závodní 353/88</t>
  </si>
  <si>
    <t>360 06  Karlovy Vary-Dvory</t>
  </si>
  <si>
    <t>Identifikační číslo: 70891168</t>
  </si>
  <si>
    <t>Datová schránka: siqbxt2</t>
  </si>
  <si>
    <t>Místo pro interní záznamy poskytovatele dotace:</t>
  </si>
  <si>
    <t>Telefon: +420 354 222 300</t>
  </si>
  <si>
    <t>E-mail: epodatelna@kr-karlovarsky.cz</t>
  </si>
  <si>
    <t>A. Identifikace dotace</t>
  </si>
  <si>
    <t>Název dotačního programu nebo individuální dotace:</t>
  </si>
  <si>
    <t>Individuální žádosti o dotace odboru kultury, památkové péče, lázeňství a cestovního ruchu</t>
  </si>
  <si>
    <t>Identifikátor žádosti (KUKVX…):</t>
  </si>
  <si>
    <t>Evidenční číslo smlouvy (KK…):</t>
  </si>
  <si>
    <t>Název projektu:</t>
  </si>
  <si>
    <t>B. Identifikace příjemce</t>
  </si>
  <si>
    <t>Příjemce dotace je:</t>
  </si>
  <si>
    <t>právnická osoba</t>
  </si>
  <si>
    <t>Charakter dotace:</t>
  </si>
  <si>
    <t>C. Seznam dokladů k finančnímu vypořádání</t>
  </si>
  <si>
    <t>Pořadové číslo dokladu</t>
  </si>
  <si>
    <t>Datum úhrady výdaje dle dokladu o úhradě</t>
  </si>
  <si>
    <t>Číslo dokladu</t>
  </si>
  <si>
    <t>Popis výdaje</t>
  </si>
  <si>
    <t>Částka na dokladu v Kč</t>
  </si>
  <si>
    <t>Částka skutečně využitá z poskytnuté dotace v Kč</t>
  </si>
  <si>
    <t>Uznaná částka v Kč</t>
  </si>
  <si>
    <t>INVESTIČNÍ VÝDAJE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</si>
  <si>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</si>
  <si>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</si>
  <si>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</si>
  <si>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</si>
  <si>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</si>
  <si>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</si>
  <si>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</si>
  <si>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</si>
  <si>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</si>
  <si>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</si>
  <si>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</si>
  <si>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</si>
  <si>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</si>
  <si>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</si>
  <si>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</si>
  <si>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</si>
  <si>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</si>
  <si>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</si>
  <si>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</si>
  <si>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</si>
  <si>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</si>
  <si>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</si>
  <si>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</si>
  <si>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</si>
  <si>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</si>
  <si>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</si>
  <si>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</si>
  <si>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</si>
  <si>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</si>
  <si>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</si>
  <si>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INVESTIČNÍ VÝDAJE CELKEM</t>
  </si>
  <si>
    <t>Datum úhrady výdaje</t>
  </si>
  <si>
    <t>NEINVESTIČNÍ VÝDAJE</t>
  </si>
  <si>
    <t>NEINVESTIČNÍ VÝDAJE CELKEM</t>
  </si>
  <si>
    <t>D. Celkové údaje o dotaci</t>
  </si>
  <si>
    <t>E. Seznam příloh k finančnímu vypořádání</t>
  </si>
  <si>
    <t>Název přílohy</t>
  </si>
  <si>
    <t>Počet příloh</t>
  </si>
  <si>
    <t>Celkový počet příloh, které příjemce k finančnímu vypořádání dotace přikládá:</t>
  </si>
  <si>
    <t>F. Místo a datum vyhotovení, podpis</t>
  </si>
  <si>
    <t>Místo a datum vyhotovení:</t>
  </si>
  <si>
    <t>Místo vyhotovení:</t>
  </si>
  <si>
    <t>Datum vyhotovení:</t>
  </si>
  <si>
    <t>Vyhotovil:</t>
  </si>
  <si>
    <t>Jméno a příjmení:</t>
  </si>
  <si>
    <t>Telefon/Mobil:</t>
  </si>
  <si>
    <t>Vlastnoruční podpis příjemce dotace
(titul, jméno, příjmení, titul):</t>
  </si>
  <si>
    <t>Podpis:</t>
  </si>
  <si>
    <t>Razítko (pokud příjemce razítko používá):</t>
  </si>
  <si>
    <t>Avízo</t>
  </si>
  <si>
    <t>C. Identifikace platby</t>
  </si>
  <si>
    <t>Číslo účtu poskytovatele:</t>
  </si>
  <si>
    <t>Variabilní symbol:</t>
  </si>
  <si>
    <t>Výše vratky v Kč</t>
  </si>
  <si>
    <t>Datum odeslání vratky dotace:</t>
  </si>
  <si>
    <t>D. Místo a datum vyhotovení, podpis</t>
  </si>
  <si>
    <t>Datum:</t>
  </si>
  <si>
    <t>Titul, jméno a příjmení</t>
  </si>
  <si>
    <t>Odbor</t>
  </si>
  <si>
    <t>Poradi</t>
  </si>
  <si>
    <t>Nazev_programu_kratky</t>
  </si>
  <si>
    <t>Odbor_dlouhy</t>
  </si>
  <si>
    <t>Druh_programu</t>
  </si>
  <si>
    <t>Financni_vyporadani</t>
  </si>
  <si>
    <t>Ucet_vratka</t>
  </si>
  <si>
    <t>Prilohy</t>
  </si>
  <si>
    <t>Typ_prijemce</t>
  </si>
  <si>
    <t>Platce_DPH</t>
  </si>
  <si>
    <t>Uplatnuji_DPH</t>
  </si>
  <si>
    <t>OBKŘ</t>
  </si>
  <si>
    <t>Individuální žádosti o dotace odboru bezpečnosti a krizového řízení</t>
  </si>
  <si>
    <t>Odbor bezpečnosti a krizového řízení</t>
  </si>
  <si>
    <t>kombinovaná</t>
  </si>
  <si>
    <t>ano</t>
  </si>
  <si>
    <t>7882138002/5500 - ZBÚ Raiffeisenbank</t>
  </si>
  <si>
    <t>1. Kopie dokladů o realizaci akce/projektu.
2. Kopie dokladů o úhradě (faktury, bankovní výpisy, pokladní doklady).
3. Kopie smlouvy/objednávky.
4. Výpis z účetní evidence (u příjemců, kteří vedou účetnictví).
5. Vyhodnocení použití poskytnuté dotace s popisem realizace a zhodnocením realizovaných aktivit.
6. Doložení propagace loga Karlovarský kraj.
7. Další přílohy podle povahy projektu nebo podle uvážení příjemce dotace.</t>
  </si>
  <si>
    <t>fyzická osoba nepodnikající</t>
  </si>
  <si>
    <t>Program prevence kriminality a závislostního chování</t>
  </si>
  <si>
    <t>neinvestiční</t>
  </si>
  <si>
    <t>1. Kopie účetních dokladů vztahujících se k dotaci, doložené příslušnými doklady o úhradě (bankovní výpis či pokladní doklad).
2. Vyhodnocení použití poskytnuté dotace s popisem realizace a zhodnocením realizovaných aktivit 
3. Průkazná fotodokumentace předmětu dotace. 	
4. Doklad o zaúčtování majetku do účetnictví organizace. 
5. Prokázání splnění povinné propagace poskytovatele dotace.</t>
  </si>
  <si>
    <t>fyzická osoba podnikající</t>
  </si>
  <si>
    <t>ne</t>
  </si>
  <si>
    <t>Program na podporu jednotek sborů dobrovolných hasičů obcí Karlovarského kraje</t>
  </si>
  <si>
    <t xml:space="preserve">
7882138002/5500 - ZBÚ Raiffeisenbank</t>
  </si>
  <si>
    <t>1. Kopie účetních dokladů vztahujících se k dotaci, doložené příslušnými doklady o úhradě (bankovní výpis či pokladní doklad).
2. Průkazná fotodokumentace předmětu dotace. 	
3. Doklad o zaúčtování majetku do účetnictví organizace. 
4. Prokázání splnění povinné propagace poskytovatele dotace.</t>
  </si>
  <si>
    <t>ODSH</t>
  </si>
  <si>
    <t>Program na podporu obnovy stávajících dopravních hřišť</t>
  </si>
  <si>
    <t>Odbor dopravy a silničního hospodářství</t>
  </si>
  <si>
    <t>7882138002/5500 - ZBÚ Raiffeisen Bank</t>
  </si>
  <si>
    <t>1. Kopie daňových dokladů ve výši poskytnuté dotace včetně kopií dokladů o jejich úhradě.
2. Doklad o zaúčtování majetku do účetnictví organizace.
3. Vyhodnocení použití poskytnuté dotace s popisem realizace a zhodnocením realizovaných aktivit.
4. Průkaznou fotodokumentaci předmětu dotace.
5. Zajištění propagace poskytovatele dotace.</t>
  </si>
  <si>
    <t>OKHVV</t>
  </si>
  <si>
    <t>Individuální žádosti o dotace odboru kancelář hejtmana a vnějších vztahů</t>
  </si>
  <si>
    <t>Odbor kancelář hejtmana a vněkších vztahů</t>
  </si>
  <si>
    <t>1387678928/2700 ZBÚ UniCredit Bank</t>
  </si>
  <si>
    <t>OKPPLCR</t>
  </si>
  <si>
    <t>Odbor kultury, památkové péče, lázeňství a cestovního ruchu</t>
  </si>
  <si>
    <t>Program na podporu vzdělávání dětí a mládeže v kultuře</t>
  </si>
  <si>
    <t xml:space="preserve">neinvestiční </t>
  </si>
  <si>
    <t xml:space="preserve">1. Kopie veškerých dokladů vztahujících se k poskytnuté dotaci (ke každému účetnímu dokladu musí být přiložen doklad o jeho úhradě - bankovní výpis či pokladní doklad). 
2. Vyhodnocení použití poskytnuté dotace s popisem realizace aktivit 
3. Dokumentace o propagaci Karlovarského kraje.
</t>
  </si>
  <si>
    <t xml:space="preserve">Program na podporu přípravy projektů opravy a využití kulturních památek a památkově hodnotných objektů </t>
  </si>
  <si>
    <t>1. Kopie veškerých dokladů vztahujících se k poskytnuté dotaci (ke každému účetnímu dokladu musí být přiložen doklad o jeho úhradě - bankovní výpis či pokladní doklad).
2. Vyhodnocení použití poskytnuté dotace (výstup projektu, na který byla dotace poskytnuta k nahlédnutí).
3. Dokumentace o propagaci Karlovarského kraje.</t>
  </si>
  <si>
    <t>Program na obnovu a nové využití kulturních památek, památkově hodnotných objektů a movitých věcí</t>
  </si>
  <si>
    <t>1. Kopie veškerých dokladů vztahujících se k poskytnuté dotaci (ke každému účetnímu dokladu musí být přiložen doklad o jeho úhradě - bankovní výpis či pokladní doklad). 
2. Vyhodnocení použití poskytnuté dotace s popisem realizace aktivit 
3. Fotodokumentace provedených prací, na které byla dotace poskytnuta. 
4. Dokumentace o propagaci Karlovarského kraje.</t>
  </si>
  <si>
    <t>Program na podporu aktivit v cestovním ruchu</t>
  </si>
  <si>
    <t>1. Kopie uhrazených daňových dokladů ve výši poskytnuté dotace (doložené o kopie výpisů z bankovního účtu příjemce dotace nebo o podepsané výdajové pokladní doklady o zaplacení v hotovosti).
2. Kopie uhrazených daňových dokladů dokládajících 25% spoluúčast příjemce ze schválené dotace (doložené o kopie výpisů z bankovního účtu příjemce dotace nebo o výdajové pokladní doklady o zaplacení v hotovosti).
3. Vyhodnocení použití poskytnuté dotace s popisem realizace a zhodnocením realizovaných aktivit.
4. Dokumentace o propagaci Karlovarského kraje.</t>
  </si>
  <si>
    <t>Program na podporu kulturních aktivit</t>
  </si>
  <si>
    <t>1. Kopie uhrazených daňových dokladů ve výši poskytnuté dotace (doložené o kopie výpisů z bankovního účtu příjemce dotace nebo o podepsané výdajové pokladní doklady o zaplacení v hotovosti).
2. Kopie uhrazených daňových dokladů dokládajících 30% spoluúčast příjemce ze schválené dotace (doložené o kopie výpisů z bankovního účtu příjemce dotace nebo o výdajové pokladní doklady o zaplacení v hotovosti).
3. Dokumentace o propagaci Karlovarského kraje (např. kopie plakátu obsahující logo Karlovarského kraje).</t>
  </si>
  <si>
    <t>Program na podporu infrastruktury památek zapsaných na seznam světového kulturního a přírodního dědictví UNESCO</t>
  </si>
  <si>
    <t>1. Kopie uhrazených daňových dokladů ve výši poskytnuté dotace (doložené o kopie výpisů z bankovního účtu příjemce dotace nebo o podepsané výdajové pokladní doklady o zaplacení v hotovosti).
2. Kopie uhrazených daňových dokladů dokládajících spoluúčast příjemce ze schválené dotace (doložené o kopie výpisů z bankovního účtu příjemce dotace nebo o výdajové pokladní doklady o zaplacení v hotovosti).
3. Vyhodnocení použití poskytnuté dotace s popisem realizace a zhodnocením realizovaných aktivit.
4. Dokumentace o propagaci Karlovarského kraje.</t>
  </si>
  <si>
    <t>Program na podporu aktivit profesionálních kulturních zařízení</t>
  </si>
  <si>
    <t>1. Kopie uhrazených daňových dokladů ve výši poskytnuté dotace (doložené o kopie výpisů z bankovního účtu příjemce dotace nebo o podepsané výdajové pokladní doklady o zaplacení v hotovosti).
2. Vyhodnocení použití poskytnuté dotace s popisem realizace a zhodnocením realizovaných aktivit.
3. Průkazná fotodokumentace k předmětu dotace.
4. Dokumentace o propagaci Karlovarského kraje.</t>
  </si>
  <si>
    <t>ORR</t>
  </si>
  <si>
    <t>Individuální žádosti o dotace odboru regionálního rozvoje</t>
  </si>
  <si>
    <t>Odbor regionálního rozvoje</t>
  </si>
  <si>
    <t>Podprogram 1 - Program obnovy venkova 2025-2028</t>
  </si>
  <si>
    <t>7771262/0800 - Zvl.Ú Česká spořitelna, a. s.</t>
  </si>
  <si>
    <t>1. Kopie dokladů o úhradě (bankovní výpisy, pokladní doklady).
2. Kopie účetních dokladů (faktury s položkovým rozpisem prací).
3. Kopie smlouvy o dílo/objednávky.
4. Doklady o výběru dodavatele.
5. Doklad o zveřejnění informace, že na akci byla poskytnuta dotace z rozpočtu kraje.
6. Kopie dokladu o realizaci projektu (předávací protokol, kolaudační souhlas nebo oznámení o užívání stavby).
7. Kopie oddělené evidence finančních prostředků vynaložených na celou akci.</t>
  </si>
  <si>
    <t>Podprogram 2 - Program obnovy venkova 2025-2028</t>
  </si>
  <si>
    <t>investiční</t>
  </si>
  <si>
    <t>1. Kopie dokladů o úhradě (bankovní výpisy, pokladní doklady).
2. Kopie účetních dokladů (faktury s položkovým rozpisem prací).
3. Kopie smlouvy o dílo/objednávky.
4. Kopie oddělené evidence finančních prostředků vynaložených na celou akci.
5. Doklad o zveřejnění informace, že na akci byla poskytnuta dotace z rozpočtu kraje.
6. Doklady o výběru dodavatele.
7. Kopie dokladu o realizaci projektu (předávací protokol, kolaudační souhlas nebo oznámení o užívání stavby). 
Investiční transfer provozovateli prodejny
1. Kopie smlouvy s provozovatelem prodejny.
2. Kopie dokladů o úhradě (bankovní výpisy, pokladní doklady).
3. Kopie oddělené evidence finančních prostředků vynaložených na celou akci.
4. Doklad o zveřejnění informace, že na akci byla poskytnuta dotace z rozpočtu kraje.</t>
  </si>
  <si>
    <t>Podprogram 3 - Program obnovy venkova 2025-2028</t>
  </si>
  <si>
    <t>1. Kopie dokladů o úhradě (bankovní výpisy, pokladní doklady.
2. Mzdové listy.
3. Kopie pracovní smlouvy.
4. Vyhodnocení plánu činnosti manažera.
5. Kopie oddělené evidence finančních prostředků vynaložených na celou akci.
6. Doklad o zveřejnění informace, že na akcích byla poskytnuta dotace z rozpočtu kraje.
7. Doklad o předložení žádostí nebo administraci projektů uvedených ve vyhodnocení plánu činnosti manažera (kopie žádosti s potvrzení příjmu žádosti, doklad o registraci žádosti, monitorovací zprávy a pod., smlouvu o výkonu činnosti pověřence pro ochranu osobních údajů - pracovní náplň manažera).
8. Grantový program - tabulka konečných příjemců.</t>
  </si>
  <si>
    <t>Podprogram 4 - Program obnovy venkova 2025-2028</t>
  </si>
  <si>
    <t>Program "Senior Expres"</t>
  </si>
  <si>
    <t>1. Kopie dokladů vztahujících se k vyúčtování dotace včetně kopií dokladů o jejich úhradě (faktury, bankovní výpisy);
2. Výpis z účetní evidence;
3. Doklad o zařazení vozidla do majetku; 
4. Kopie kupní smlouvy, příp. objednávky;
5. Předávací protokol;
6. Vyhodnocení použití poskytnuté dotace s popisem realizace a zhodnocením realizovaných aktivit;
7. Průkazná fotodokumentace;
8. Propagace loga Karlovarský kraj.</t>
  </si>
  <si>
    <t>Podpora rozvoje a údržby veřejných zimních tras</t>
  </si>
  <si>
    <t>1. Vyhodnocení použití poskytnuté dotace s popisem realizace a zhodnocením realizovaných aktivit;
2. Kopie dokladů o realizaci akce (předávací protokol nebo kolaudační rozhodnutí či oznámení stavebního úřadu o užívání stavby);
3. Kopie dokladů o úhradě (faktury, bankovní výpisy, pokladní doklady);
4. Výpis z účetní evidence; 
5. Doklad o zaúčtování majetku do účetnictví organizace;                            6. Kopie smlouvy o dílo/objednávky;
7. Průkaznou fotodokumentaci předmětu dotace;
8. Propagace loga Karlovarský kraj (doklad o zveřejnění informace, že na akci byla poskytnuta dotace z rozpočtu kraje - např. audio/video záznam, fotografie, materiály).</t>
  </si>
  <si>
    <t>Podpora implementace Územní studie Krušné hory - západ</t>
  </si>
  <si>
    <t>1. Průkaznou fotodokumentaci k předmětu dotace;
2. Doklady o výběru dodavatele;
3. Kopie dokladů o realizaci akce (předávací protokol nebo kolaudační souhlas/rozhodnutí nebo oznámení o užívání stavby);
4. Doklad o konání veřejné konzultace (např. prezenční listina, pozvánka, shrnutí a popis proběhlé akce);
5. Doklad o informování Destinační agentury Krušnohoří a Mapy.cz o umístění předmětu dotace;                                                                                                                                                                                                                                             6. Doklad o zaúčtování majetku do účetnictví organizace.
7. Propagace loga Karlovarský kraj.</t>
  </si>
  <si>
    <t>Podpora rozvoje cyklistické infrastruktury</t>
  </si>
  <si>
    <t>1.  Vyhodnocení použití poskytnuté dotace s popisem realizace a zhodnocením realizovaných aktivit;
2.  Kopie dokladů o realizaci akce (předávací protokol nebo kolaudační rozhodnutí či oznámení stavebního úřadu o užívání stavby);
3.  Kopie dokladů o úhradě (faktury, bankovní výpisy, pokladní doklady);
4.  Výpis z účetní evidence; 
5.  Kopie smlouvy o dílo/objednávky;
6.  Doklad o zaúčtování majetku do účetnictví organizace;                    7.  Průkaznou fotodokumentaci předmětu dotace;
8.  Propagace loga Karlovarský kraj (doklad o zveřejnění informace, že na akci byla poskytnuta dotace z rozpočtu kraje);
9.  Specifikace umístění předmětu dotace na mapovém podkladu;
10. Informace o časovém využívání a přístupnosti (v případě pořízení nabíjecí stanice pro elektrokola).</t>
  </si>
  <si>
    <t>Podpora strojové techniky k rozvoji a údržbě veřejných zimních tras</t>
  </si>
  <si>
    <t>1. Vyhodnocení použití poskytnuté dotace s popisem realizace a zhodnocení realizovaných aktivit;
2. Kopie dokladů o úhradě (faktury, bankovní výpisy, pokladní doklady);
3. Kopie dokladů o realizaci akce (předávací protokol);
4. Kopie kupní smlouvy/objednávky;
5. Doklad o zařazení techniky do majetku;
6. Výpis z účetní evidence;
7. Doklady k výběrovému řízení;
8. Průkazná fotodokumentace předmětu dotace;
9. Kopie dokladu o uzavřeném majetkovém pojištění (na předmět dotace dle čl. IX. odst. 3 písm. a) a b) Programu);
10. Kopie zástavní smlouvy s doložením zápisu do rejstříku zástav (v případě nákupu sněžné rolby - viz čl. IX, odst. 3, písm. a) Programu);
11. Propagace loga Karlovarský kraj (doklad o zveřejnění informace, že na akci byla poskytnuta dotace z rozpočtu kraje  - např. audio/video záznam, fotografie, materiály).</t>
  </si>
  <si>
    <t>Program na podporu územně plánovací činnosti obcí</t>
  </si>
  <si>
    <t xml:space="preserve">1. Kopie účetních dokladů (faktury, bankovní výpisy). 
2. Výpis z účetní sestavy žadatele dle oddělené evidence.
3. Zpracovaná data dotované etapy ÚPD na CD nebo DVD (1x).
4. Vypracovaná dokumentace dotované etapy ÚPD v tištěné podobě (1x).
5. Vypracovaná dokumentace ÚPD po vydání ("konečná verze"), předat dodatečně bezprostředně po vydání.
6. Bezchybný výpis z kontrolního nástroje ETL.
7. V případě změny ÚP - doklad o nabytí účinnosti změny v předané dokumentaci.
8. V případě úpravy návrhu ÚP pro veřejné projednání - doklad o nabytí účinnosti ÚP na předané dokumentaci.
9. Doklad o zveřejnění informace, že na akci byla poskytnuta dotace z rozpočtu kraje.
</t>
  </si>
  <si>
    <t>Program podpory malých prodejen na venkově "Obchůdek 2021+"</t>
  </si>
  <si>
    <t xml:space="preserve">ne </t>
  </si>
  <si>
    <t>Program rozvoje konkurenceschopnosti Karlovarského kraje "Startovací vouchery"</t>
  </si>
  <si>
    <t xml:space="preserve">1. Vyhodnocení splnění účelu čerpání dotace (originál)    
2.  Kopie dokladů vztahujících se k vyúčtování dotace včetně kopií dokladů o jejich úhradě (faktury, bankovní výpisy nebo pokladní doklad), 
3. Kopie dokladů o realizaci akce (předávací protokol),
4.  Výpis z účetní evidence žadatele včetně dokladu o zaúčtování majektu do účetnictví organizace,
5. Doklad o zveřejnění informace, že na akci byla poskytnuta dotace z rozpočtu kraje (propagace loga Karlovarský kraj)
6. Průkazná dokumentace k předmětu dotace </t>
  </si>
  <si>
    <t>OSV</t>
  </si>
  <si>
    <t>Individuální žádosti o dotace odboru sociálních věcí</t>
  </si>
  <si>
    <t>Odbor sociálních věcí</t>
  </si>
  <si>
    <t>Program na investiční podporu terénních a ambulantních sociálních služeb</t>
  </si>
  <si>
    <t>1. Vyhodnocení použití poskytnuté dotace s popisem realizace a zhodnocením realizovaných aktivit
2. Průkaznou fotodokumentaci k předmětu dotace
3. Doklad o zaúčtování majetku do účetnictví organizace
4. Prokázání splnění povinné publicity
5. Kopie účetních dokladů vztahující se k dotaci
6. Doklady o zaplacení
7. Další relevantní přílohy</t>
  </si>
  <si>
    <t>Program na podporu aktivní činnosti seniorů</t>
  </si>
  <si>
    <t>1. Kopie daňových dokladů ve výši poskytnuté dotace včetně kopií dokladů o jejich úhradě
2. Doklad o zaúčtování majetku do účetnictví organizace
3. Vyhodnocení použití poskytnuté dotace s popisem realizace a zhodnocením realizovaných aktivit
4. Průkaznou fotodokumentaci předmětu dotace
5. Zajištění propagace poskytovatele dotace</t>
  </si>
  <si>
    <t>Program na podporu dobrovolnictví</t>
  </si>
  <si>
    <t>Program na podporu rodiny</t>
  </si>
  <si>
    <t>Program na zajištění spolufinancování sociálních služeb s celostátní a nadregionální působností</t>
  </si>
  <si>
    <t xml:space="preserve">1. Kopie daňových dokladů ve výši poskytnuté dotace včetně kopií dokladů o jejich úhradě
2. Vyhodnocení použití poskytnuté dotace s popisem realizace a zhodnocením realizovaných aktivit                                                    3. Dokumentace na propagaci poskytovatele dotace </t>
  </si>
  <si>
    <t>Program pro poskytování finančních prostředků na zajištění sociálních služeb</t>
  </si>
  <si>
    <t xml:space="preserve">94-218341/0710 ČNB    35-5965670257/0100 Komerční banka </t>
  </si>
  <si>
    <t xml:space="preserve">1. Závěrečná zpráva - přehled o skutečných nákladech a výnosech + vyhodnocení použití poskytnuté dotace                                           na žádost - přehled o skutečných nákladech a výnosech, které byly uhrazeny ve lhůtě uvedené v článku VI. odst. 2 smlouvy, vztahujících se ke službě, včetně vyčíslení rozdílu mezi výnosy a náklady služby a vratky nevyčerpaných peněžních prostředků poskytnutých na službu z neinvestiční dotace 1 a neinvestiční dotace                                                                                                                 
2. Doložení publicity finanční podpory od Karlovarskéoho kraje
</t>
  </si>
  <si>
    <t>Program pro poskytování dotací v rámci projektu "Podpora vybraných služeb sociální prevence III"</t>
  </si>
  <si>
    <t>070092-6716341/0710 ČNB
35-5965670257/0100 Komerční banka</t>
  </si>
  <si>
    <t xml:space="preserve">1. Závěrečná zpráva - přehled o skutečných nákladech a výnosech + vyhodnocení použití poskytnuté dotace na žádost - přehled o skutečných nákladech a výnosech, které byly uhrazeny ve lhůtě uvedené v článku VI. odst. 2 smlouvy, vztahujících se ke službě, včetně vyčíslení rozdílu mezi výnosy a náklady služby a vratky nevyčerpaných peněžních prostředků poskytnutých na službu z neinvestiční dotace 3 a neinvestiční dotace 2. 
2. Doložení publicity finanční podpory Karlovarskéoho kraje
 (včetně propagace EU dle pravidel OPZ+ )
</t>
  </si>
  <si>
    <t>OŠMT</t>
  </si>
  <si>
    <t>Individuální žádosti o dotace odboru školství, mládeže a tělovýchovy</t>
  </si>
  <si>
    <t>Odbor školství, mládeže a tělovýchovy</t>
  </si>
  <si>
    <t>Program na podporu přípravy účastníků olympiády dětí a mládeže</t>
  </si>
  <si>
    <t>1. Kopie dokladů vztahujících se k vyúčtování dotace včetně kopií dokladů o jejich úhradě.
2. Propagace loga Karlovarský kraj.
3. Povinné přílohy k dokladům podle charakteru výdaje.</t>
  </si>
  <si>
    <t>Program na podporu sportovní infrastruktury profesionálního sportu</t>
  </si>
  <si>
    <t>Program na podporu sportovních akcí</t>
  </si>
  <si>
    <t>Program na podporu sportovních aktivit</t>
  </si>
  <si>
    <t>Program na podporu studentů vyšších odborných škol - obor vzdělání 75-32-N/01 Sociální práce</t>
  </si>
  <si>
    <t>27-5622800267/0100 - Komerční banka</t>
  </si>
  <si>
    <t>Program na podporu údržby a obnovy sportovních zařízení</t>
  </si>
  <si>
    <t>1. Kopie dokladů vztahujících se k vyúčtování dotace včetně kopií dokladů o jejich úhradě.
2. Propagace loga Karlovarský kraj.
3. Povinné přílohy k dokladům podle charakteru výdaje.
4. Fotodokumentace.</t>
  </si>
  <si>
    <t xml:space="preserve">Program na podporu vrcholového sportu </t>
  </si>
  <si>
    <t>Program na podporu základních a středních škol v oblasti prevence rizikových typů chování</t>
  </si>
  <si>
    <t>1. Kopie daňových dokladů ve výši poskytnuté dotace včetně kopií dokladů o jejich úhradě.
2. Vyhodnocení použití poskytnuté dotace s popisem realizace a zhodnocením realizovaných aktivit.
3. Průkaznou fotodokumentaci předmětu dotace.
4. Zajištění propagace poskytovatele dotace.</t>
  </si>
  <si>
    <t>Program na podporu získání odborné kvalifikace učitelů základních a středních škol zřizovaných Karlovarským krajem, obcí nebo dobrovolným svazkem obcí</t>
  </si>
  <si>
    <t>Stipendijní (dotační) program pro studenty ve studijním programu veterinární lékařství</t>
  </si>
  <si>
    <t>Program v rámci projektu "Náborové příspěvky v oblasti školství"</t>
  </si>
  <si>
    <t>1. Finančního vyúčtování (vyplacení příspěvku učiteli)
2. Kopie smlouvy o poskytnutí náborového příspěvku</t>
  </si>
  <si>
    <t>Program v rámci projektu "Obědy do škol v Karlovarském kraji 2023/2024 a 2024/2025"</t>
  </si>
  <si>
    <t>220097-6716341/0710- Zvl.Ú Česká národní banka a.s.</t>
  </si>
  <si>
    <t>1. Doklad o vlastnictví bankovního účtu 2023
2. Kalkulačka 2023
3. Čestné prohlášení 2023
4. Souhlas zřizovatele 2023
5. Přílohy č. 5, 6 a 7 - obědy do škol - měsíční vyúčtování, přehled jednotek a indikátorů za první pololetí, přehled jednotek a indikátorů za druhé pololetí</t>
  </si>
  <si>
    <t>Stipendijní (dotační) program Karlovarského kraje ke zlepšení vzdělanostní struktury obyvatelstva</t>
  </si>
  <si>
    <t>Stipendijní (dotační) program Karlovarského kraje pro studenty lékařských fakult v oborech všeobecné lékařství a zubní lékařství</t>
  </si>
  <si>
    <t>OZ</t>
  </si>
  <si>
    <t>Individuální žádosti o dotace odboru zdravotnictví</t>
  </si>
  <si>
    <t>Odbor zdravotnictví</t>
  </si>
  <si>
    <t>Motivační (dotační) program pro lékaře primární péče nad 65 let</t>
  </si>
  <si>
    <t>Program na podporu provozování domácí hospicové péče</t>
  </si>
  <si>
    <t>1387678928/2700 - ZBÚ UniCredit Bank</t>
  </si>
  <si>
    <t>Program na podporu vzniku a rozšíření ordinací všeobecných praktických lékařů, praktických lékařů pro děti a dorost/pediatrů a gynekologů</t>
  </si>
  <si>
    <t>1. Vyhodnocení použití poskytnuté dotace s popisem realizace a zhodnocením realizovaných aktivit;
2. Průkaznou fotodokumentaci k předmětu dotace;
3. Doklad o zaúčtování majetku do účetnictví organizace;
4. Další relevantní přílohy</t>
  </si>
  <si>
    <t>Program na podporu vzniku a rozšíření ordinací zubních lékařů</t>
  </si>
  <si>
    <t>Program na podporu zdravotnické osvěty, výchovy a zmírňování následku onemocnění</t>
  </si>
  <si>
    <t xml:space="preserve">Program na pořízení a obnovu zdravotnické techniky a přístrojového vybavení nutného k zajištění specializované ambulantní péče a primární péče v oboru gynekologie a porodnictví </t>
  </si>
  <si>
    <t xml:space="preserve">1.	vyhodnocení použití poskytnuté dotace s popisem realizace a zhodnocením realizovaných aktivit;
2.	průkaznou fotodokumentaci k předmětu dotace;
3.	dokumentaci o propagaci poskytovatele dotace (např. audio/video záznam, fotografie, materiály);
4.	doklad o zaúčtování majetku do účetnictví organizace.
</t>
  </si>
  <si>
    <t>Stipendijní (dotační) program pro studenty doktorského studia lékařských fakult</t>
  </si>
  <si>
    <t>OŽPZ</t>
  </si>
  <si>
    <t>Individuální žádosti o dotace odboru životního prostředí a zemědělství</t>
  </si>
  <si>
    <t>Odbor životního prostředí a zemědělství</t>
  </si>
  <si>
    <t>Program na hospodaření v lesích</t>
  </si>
  <si>
    <t>Program na likvidaci invazních druhů rostlin</t>
  </si>
  <si>
    <t>Program na podporu ochrany životního prostředí a environmentální výchovy, vzdělávání a osvěty</t>
  </si>
  <si>
    <t>1. Kopie účetních dokladů ve výši poskytnuté dotace (ke každému účetnímu dokladu musí být doložen doklad o jeho úhradě, např. bankovní výpis, pokladní doklad)
2. Kopie účetních dokladů dokládajících 20% spoluúčast příjemce ze schválené dotace  (ke každému účetnímu dokladu musí být doložen doklad o jeho úhradě, např. bankovní výpis, pokladní doklad)
3.. Vyhodnocení použití poskytnuté dotace s popisem realizace a zhodnocením realizovaných aktivit.
4. Propagace poskytovatele.</t>
  </si>
  <si>
    <t>Program na podporu prevence proti suchu, zadržení vody v krajině a péče o zeleň</t>
  </si>
  <si>
    <t>115-6717070257/0100 - Zvl.Ú Komerční banka, a.s.</t>
  </si>
  <si>
    <t>1. Kopie účetních dokladů souvisejících s realizací projektu (ke každému účetnímu dokladu musí být doložen doklad o jeho úhradě, např. bankovní výpis, pokladní doklad).
2. Doklad o zaúčtování majetku do účetnictví organizace.
3. Průkazná fotodokumentace předmětu dotace.
4. Vyhodnocení použití poskytnuté dotace s popisem realizace a zhodnocením realizovaných aktivit.
5. Propagace poskytovatele.
6. Pravomocné kolaudační rozhodnutí/kolaudační souhlas nebo rozhodnutí o uvedení stavby do zkušebního provozu, pokud jej realizace projektu vyžaduje.
7. Záznam z katastru nemovitostí (dle povahy projektu).
8. Oznámení o ukončení realizačních prací (pokud se na příjemce nevztahuje povinnost doložit doklad dle bodu 5.).
9. Plán udržitelnosti projektu (doba udržitelnosti 3 roky).</t>
  </si>
  <si>
    <t>Program na podporu včelařství</t>
  </si>
  <si>
    <t>Program na realizaci drobných vodohospodářských ekologických akcí</t>
  </si>
  <si>
    <t>27-7372540237/0100 - Zvl.Ú Komerční banka, a. s.</t>
  </si>
  <si>
    <t xml:space="preserve">1. Kopie účetních dokladů souvisejících s realizací projektu (ke každému účetnímu dokladu musí být doložen doklad o jeho úhradě, např. bankovní výpis, pokladní doklad).
2. Doklad o zaúčtování majetku do účetnictví organizace.
3. Průkazná fotodokumentace předmětu dotace.
4. Vyhodnocení použití poskytnuté dotace s popisem realizace a zhodnocením realizovaných aktivit.
5. Propagace poskytovatele.
6. Pravomocné kolaudační rozhodnutí/kolaudační souhlas nebo rozhodnutí o uvedení stavby do zkušebního provozu, pokud jej realizace projektu vyžaduje.
</t>
  </si>
  <si>
    <t>Program na realizaci opatření na ochranu před povodněmi v územích ohrožených povodněmi</t>
  </si>
  <si>
    <t>1. Kopie účetních dokladů souvisejících s realizací projektu (ke každému účetnímu dokladu musí být doložen doklad o jeho úhradě, např. bankovní výpis, pokladní doklad).
2. Doklad o zaúčtování majetku do účetnictví organizace.
3. Průkazná fotodokumentace předmětu dotace.
4. Vyhodnocení použití poskytnuté dotace s popisem realizace a zhodnocením realizovaných aktivit.
5. Propagace poskytovatele.
6. Pravomocné kolaudační rozhodnutí/kolaudační souhlas nebo rozhodnutí o uvedení stavby do zkušebního provozu, pokud jej realizace projektu vyžaduje.
7. Soulad s povodňovým plánem obce s rozšířenou působností (zejména u povodňových plánů).</t>
  </si>
  <si>
    <t>Program na snížení počtu černé zvěře na území Karlovarského kraje</t>
  </si>
  <si>
    <t>Oin</t>
  </si>
  <si>
    <t>Vouchery pro malé a střední podnikatele Karlovarského kraje</t>
  </si>
  <si>
    <t>Příprava projektů pro veřejný sektor v Karlovarském kraji</t>
  </si>
  <si>
    <t>Program na podporu vybavení ordinací všeobecných praktických lékařů na území Karlovarského kraje v souladu s principy tzv. venkovského lékařství</t>
  </si>
  <si>
    <t>a) kopie veškerých dokladů o pořízení přístrojového vybavení s datem pořízení v roce 2025,
b) kopie dokladů o absolvování povinných školení k pořízeným přístrojům, tam kde to je vyžadováno platnou legislativou. Tento doklad lze nahradit dokladem o nasmlouvání výkonů na daném přístroji zdravotními pojišťovnami,
c) kopie dokladů o platné BTK (tj. osvědčení o funkčnosti, spolehlivosti a bezpečnosti zařízení dle technických parametrů udávaných výrobcem)
d) vyhodnocení poskytnuté dotace
e) splnění publicity uvedené v žádosti o dotaci</t>
  </si>
  <si>
    <t>Stipendijní (dotační) program na podporu studentů bakalářského studijního programu všeobecné ošetřovatelství</t>
  </si>
  <si>
    <t>Program na podporu v oblasti prevence duševního zdraví u dětí a mladistvých</t>
  </si>
  <si>
    <t>1387678928/2700</t>
  </si>
  <si>
    <t xml:space="preserve">1.	potvrzení od základních a středních škol, ve kterých byly preventivní aktivity realizovány (obsahující název školy, adresa školy, datum, označení třídy (př. 6.A, 2.AG apod.), podpis ředitele školy) (dle dotačního programu, Čl. I. odst. 2 písm. a) – b))
2.	Soupis realizovaných preventivních aktivit (obsahující místo, datum a čas realizace preventivní aktivity, počet účastníků, prezenční listina) (dle dotačního programu, Čl. I. odst. 2 písm. c)) 
3.	prezenční listina účastníků preventivní aktivity (dle dotačního programu, Čl. I. odst. 2 písm. d)) 
4.	doklad o zaúčtování majetku do účetnictví organizace.
5.    propagace loga Karlovarský kraj.
</t>
  </si>
  <si>
    <t>Vouchery pro veřejný sektor – kreativní#Operační program spravedlivá transformace 2021–2027</t>
  </si>
  <si>
    <t>Podpora veřejné infrastruktury CR 2025+</t>
  </si>
  <si>
    <t>Program na podporu sportovních aktivit - Vrátíme Vám, co Vám vláda vzala</t>
  </si>
  <si>
    <t>7882138002/5500</t>
  </si>
  <si>
    <t>Program podpora specializačního vzdělávání k výkonu zdravotnického povolání lékaře v oborech všeobecné praktické lékařství a praktické lékařství pro děti a dorost/pediatrie</t>
  </si>
  <si>
    <t>Odbor investic</t>
  </si>
  <si>
    <t>Check list
kontrola finančního vypořádání</t>
  </si>
  <si>
    <t>poskytnuté dotace</t>
  </si>
  <si>
    <t>Procento spoluúčasti</t>
  </si>
  <si>
    <t>Byly faktury zaplaceny z bankovního účtu žadatele? (pozor nelze uznat příkaz k úhradě)</t>
  </si>
  <si>
    <t>Byl dodržen charakter dotace (investice/neinvestice) a odpovídá předložený majetek určení inv/neinv dle smlouvy?</t>
  </si>
  <si>
    <t>Je DPH uznatelným výdajem, a pokud ne, tak proplatím fakturu bez DPH?</t>
  </si>
  <si>
    <t>Bylo finanční vypořádání včetně všech příloh evidováno ve spisové službě?</t>
  </si>
  <si>
    <t>Bylo finanční vypořádání podáno v termínu stanoveném ve smlouvě?</t>
  </si>
  <si>
    <t>Byly uhrazeny faktury do nejzazšího data?</t>
  </si>
  <si>
    <t xml:space="preserve">2. </t>
  </si>
  <si>
    <t xml:space="preserve">Byal dodržena spoluúčast stanovená dotačním programem a smlouvou? </t>
  </si>
  <si>
    <t>Byly předloženy všechny požadované přílohy stanovené ve formuláři finančního vypořádání?</t>
  </si>
  <si>
    <t>Byla splněna propagace Karlovarského kraje?</t>
  </si>
  <si>
    <t>Byly splněny podmínky smlouvy o poskytnutí dotace?</t>
  </si>
  <si>
    <t>Byl naplněn účel dotačního programu / individuální dotace uvedený ve smlouvě?</t>
  </si>
  <si>
    <t>Byla provedena kontrola identifikace příjemce?</t>
  </si>
  <si>
    <t>Byly předložiny veškeré faktury a doklady, které si nárokuje žadatel v rámci finančního vypořádání? (pozor nelze proplatit samostatnou zálohu)</t>
  </si>
  <si>
    <t>Byla využita dotace v období uznatelnosti stanevená ve smlouvě?</t>
  </si>
  <si>
    <t>Bylo finanční vypořádání opatřeno podpisem oprávněné osoby?</t>
  </si>
  <si>
    <t>Finanční vypořádání je v pořádku.</t>
  </si>
  <si>
    <t xml:space="preserve">Název programu: </t>
  </si>
  <si>
    <t xml:space="preserve">Pořadové číslo žádosti: </t>
  </si>
  <si>
    <t>Kontrola finančního vypořádání:</t>
  </si>
  <si>
    <t>Ověření kontroly finančního vypořádání:</t>
  </si>
  <si>
    <t xml:space="preserve">Částka skutečně využitá z poskytnuté dotace v Kč: </t>
  </si>
  <si>
    <t>Odbor dotací</t>
  </si>
  <si>
    <t>Poskytnutá dotace v Kč (dle smlouvy):</t>
  </si>
  <si>
    <t>Celkové výdaje projektu v Kč:</t>
  </si>
  <si>
    <t xml:space="preserve">Vyýpočet spoluúčasti </t>
  </si>
  <si>
    <t>Program na podporu sportovní reprezentace</t>
  </si>
  <si>
    <t xml:space="preserve">1. Kopie dokladů vztahujících se k vyúčtování dotace včetně kopií dokladů o jejich úhradě.
2. Propagace loga Karlovarský kraj.
3. Povinné přílohy k dokladům podle charakteru výdaje.
</t>
  </si>
  <si>
    <t>neinvestice</t>
  </si>
  <si>
    <t>výpočet povinného vlastního podílu z poskytnuté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</si>
</sst>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#,##0.00_ ;[Red]\-#,##0.00\ "/>
    <numFmt numFmtId="166" formatCode="0_ ;[Red]\-0\ 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name val="Calibri"/>
    </font>
    <font>
      <sz val="13.5"/>
      <color rgb="FF000000"/>
      <name val="Times New Roman"/>
      <charset val="1"/>
    </font>
    <font>
      <sz val="9"/>
      <color rgb="FF242424"/>
      <name val="Calibri"/>
      <scheme val="minor"/>
    </font>
    <font>
      <sz val="12"/>
      <name val="Amasis MT Pro Medium"/>
      <family val="1"/>
      <charset val="238"/>
    </font>
    <font>
      <sz val="9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theme="8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4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8" fillId="2" borderId="24" xfId="0" applyNumberFormat="1" applyFont="1" applyFill="1" applyBorder="1" applyAlignment="1">
      <alignment vertical="center" wrapText="1"/>
    </xf>
    <xf numFmtId="14" fontId="10" fillId="0" borderId="10" xfId="0" applyNumberFormat="1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165" fontId="10" fillId="0" borderId="11" xfId="0" applyNumberFormat="1" applyFont="1" applyBorder="1" applyAlignment="1">
      <alignment vertical="center" wrapText="1"/>
    </xf>
    <xf numFmtId="165" fontId="10" fillId="0" borderId="12" xfId="0" applyNumberFormat="1" applyFont="1" applyBorder="1" applyAlignment="1">
      <alignment vertical="center" wrapText="1"/>
    </xf>
    <xf numFmtId="14" fontId="10" fillId="0" borderId="13" xfId="0" applyNumberFormat="1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165" fontId="10" fillId="0" borderId="9" xfId="0" applyNumberFormat="1" applyFont="1" applyBorder="1" applyAlignment="1">
      <alignment vertical="center" wrapText="1"/>
    </xf>
    <xf numFmtId="165" fontId="10" fillId="0" borderId="14" xfId="0" applyNumberFormat="1" applyFont="1" applyBorder="1" applyAlignment="1">
      <alignment vertical="center" wrapText="1"/>
    </xf>
    <xf numFmtId="14" fontId="10" fillId="0" borderId="15" xfId="0" applyNumberFormat="1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165" fontId="10" fillId="0" borderId="16" xfId="0" applyNumberFormat="1" applyFont="1" applyBorder="1" applyAlignment="1">
      <alignment vertical="center" wrapText="1"/>
    </xf>
    <xf numFmtId="165" fontId="10" fillId="0" borderId="17" xfId="0" applyNumberFormat="1" applyFont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0" borderId="0" xfId="0" applyFon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66" fontId="5" fillId="2" borderId="12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vertical="center"/>
    </xf>
    <xf numFmtId="0" fontId="13" fillId="2" borderId="9" xfId="0" applyFont="1" applyFill="1" applyBorder="1" applyAlignment="1">
      <alignment horizontal="left" vertical="center" wrapText="1"/>
    </xf>
    <xf numFmtId="0" fontId="13" fillId="2" borderId="0" xfId="0" applyFont="1" applyFill="1"/>
    <xf numFmtId="0" fontId="13" fillId="3" borderId="9" xfId="0" applyFont="1" applyFill="1" applyBorder="1"/>
    <xf numFmtId="0" fontId="13" fillId="3" borderId="9" xfId="0" applyFont="1" applyFill="1" applyBorder="1" applyAlignment="1">
      <alignment horizontal="left" vertical="center"/>
    </xf>
    <xf numFmtId="0" fontId="13" fillId="0" borderId="0" xfId="0" applyFont="1"/>
    <xf numFmtId="0" fontId="14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3" fontId="13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6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vertical="center"/>
    </xf>
    <xf numFmtId="0" fontId="13" fillId="0" borderId="9" xfId="0" applyFont="1" applyBorder="1" applyAlignment="1">
      <alignment wrapText="1"/>
    </xf>
    <xf numFmtId="0" fontId="13" fillId="0" borderId="9" xfId="0" applyFont="1" applyBorder="1"/>
    <xf numFmtId="0" fontId="5" fillId="2" borderId="0" xfId="0" applyFont="1" applyFill="1" applyAlignment="1">
      <alignment horizontal="left" vertical="center" wrapText="1"/>
    </xf>
    <xf numFmtId="10" fontId="8" fillId="2" borderId="0" xfId="1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10" fontId="8" fillId="2" borderId="9" xfId="1" applyNumberFormat="1" applyFont="1" applyFill="1" applyBorder="1" applyAlignment="1">
      <alignment vertical="center" wrapText="1"/>
    </xf>
    <xf numFmtId="164" fontId="8" fillId="2" borderId="9" xfId="2" applyFont="1" applyFill="1" applyBorder="1" applyAlignment="1">
      <alignment horizontal="right" wrapText="1"/>
    </xf>
    <xf numFmtId="164" fontId="8" fillId="2" borderId="9" xfId="2" applyFont="1" applyFill="1" applyBorder="1" applyAlignment="1">
      <alignment horizontal="right" vertical="center" wrapText="1"/>
    </xf>
    <xf numFmtId="0" fontId="5" fillId="2" borderId="0" xfId="0" applyFont="1" applyFill="1"/>
    <xf numFmtId="164" fontId="8" fillId="2" borderId="9" xfId="1" applyNumberFormat="1" applyFont="1" applyFill="1" applyBorder="1" applyAlignment="1">
      <alignment horizontal="right" vertical="center" wrapText="1"/>
    </xf>
    <xf numFmtId="9" fontId="13" fillId="0" borderId="0" xfId="1" applyFont="1"/>
    <xf numFmtId="164" fontId="8" fillId="2" borderId="0" xfId="1" applyNumberFormat="1" applyFont="1" applyFill="1" applyBorder="1" applyAlignment="1">
      <alignment horizontal="right" vertical="center" wrapText="1"/>
    </xf>
    <xf numFmtId="10" fontId="8" fillId="2" borderId="0" xfId="1" applyNumberFormat="1" applyFont="1" applyFill="1" applyBorder="1" applyAlignment="1">
      <alignment vertical="center"/>
    </xf>
    <xf numFmtId="9" fontId="13" fillId="0" borderId="0" xfId="0" applyNumberFormat="1" applyFont="1"/>
    <xf numFmtId="164" fontId="8" fillId="4" borderId="9" xfId="2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left" vertical="center"/>
    </xf>
    <xf numFmtId="0" fontId="2" fillId="2" borderId="51" xfId="0" applyFont="1" applyFill="1" applyBorder="1" applyAlignment="1">
      <alignment horizontal="left" vertical="center"/>
    </xf>
    <xf numFmtId="165" fontId="5" fillId="2" borderId="24" xfId="0" applyNumberFormat="1" applyFont="1" applyFill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 wrapText="1"/>
    </xf>
    <xf numFmtId="9" fontId="13" fillId="0" borderId="0" xfId="1" applyFont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2" borderId="34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45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14" fontId="5" fillId="2" borderId="9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166" fontId="5" fillId="0" borderId="12" xfId="0" applyNumberFormat="1" applyFont="1" applyBorder="1" applyAlignment="1">
      <alignment horizontal="center" vertical="center" wrapText="1"/>
    </xf>
    <xf numFmtId="166" fontId="5" fillId="0" borderId="14" xfId="0" applyNumberFormat="1" applyFont="1" applyBorder="1" applyAlignment="1">
      <alignment horizontal="center" vertical="center" wrapText="1"/>
    </xf>
    <xf numFmtId="166" fontId="5" fillId="0" borderId="17" xfId="0" applyNumberFormat="1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left" vertical="center" wrapText="1"/>
    </xf>
    <xf numFmtId="0" fontId="5" fillId="2" borderId="38" xfId="0" applyFont="1" applyFill="1" applyBorder="1" applyAlignment="1">
      <alignment horizontal="left" vertical="center" wrapText="1"/>
    </xf>
    <xf numFmtId="0" fontId="5" fillId="2" borderId="39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5" fillId="2" borderId="34" xfId="0" applyFont="1" applyFill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28" xfId="0" applyFont="1" applyBorder="1" applyAlignment="1">
      <alignment horizontal="left" wrapText="1"/>
    </xf>
    <xf numFmtId="0" fontId="5" fillId="0" borderId="36" xfId="0" applyFont="1" applyBorder="1" applyAlignment="1">
      <alignment horizontal="left" wrapText="1"/>
    </xf>
    <xf numFmtId="0" fontId="5" fillId="2" borderId="13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5" fillId="2" borderId="20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0" fontId="5" fillId="2" borderId="18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0" fontId="5" fillId="2" borderId="26" xfId="0" applyFont="1" applyFill="1" applyBorder="1" applyAlignment="1">
      <alignment horizontal="left" wrapText="1"/>
    </xf>
    <xf numFmtId="0" fontId="5" fillId="0" borderId="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165" fontId="5" fillId="0" borderId="9" xfId="0" applyNumberFormat="1" applyFont="1" applyBorder="1" applyAlignment="1">
      <alignment horizontal="center" wrapText="1"/>
    </xf>
    <xf numFmtId="165" fontId="5" fillId="0" borderId="20" xfId="0" applyNumberFormat="1" applyFont="1" applyBorder="1" applyAlignment="1">
      <alignment horizontal="center" wrapText="1"/>
    </xf>
    <xf numFmtId="14" fontId="5" fillId="0" borderId="16" xfId="0" applyNumberFormat="1" applyFont="1" applyBorder="1" applyAlignment="1">
      <alignment horizontal="center" wrapText="1"/>
    </xf>
    <xf numFmtId="14" fontId="5" fillId="0" borderId="18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2" borderId="31" xfId="0" applyFont="1" applyFill="1" applyBorder="1" applyAlignment="1">
      <alignment horizontal="left" vertical="center"/>
    </xf>
    <xf numFmtId="0" fontId="1" fillId="2" borderId="43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9" fillId="5" borderId="9" xfId="0" applyFont="1" applyFill="1" applyBorder="1" applyAlignment="1">
      <alignment horizontal="left" vertical="center"/>
    </xf>
  </cellXfs>
  <cellStyles count="3">
    <cellStyle name="Čárka" xfId="2" builtinId="3"/>
    <cellStyle name="Normální" xfId="0" builtinId="0"/>
    <cellStyle name="Procenta" xfId="1" builtinId="5"/>
  </cellStyles>
  <dxfs count="2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6</xdr:row>
          <xdr:rowOff>99060</xdr:rowOff>
        </xdr:from>
        <xdr:to>
          <xdr:col>6</xdr:col>
          <xdr:colOff>601980</xdr:colOff>
          <xdr:row>7</xdr:row>
          <xdr:rowOff>83820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10</xdr:row>
          <xdr:rowOff>99060</xdr:rowOff>
        </xdr:from>
        <xdr:to>
          <xdr:col>6</xdr:col>
          <xdr:colOff>601980</xdr:colOff>
          <xdr:row>11</xdr:row>
          <xdr:rowOff>83820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2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12</xdr:row>
          <xdr:rowOff>99060</xdr:rowOff>
        </xdr:from>
        <xdr:to>
          <xdr:col>6</xdr:col>
          <xdr:colOff>601980</xdr:colOff>
          <xdr:row>13</xdr:row>
          <xdr:rowOff>83820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2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22</xdr:row>
          <xdr:rowOff>99060</xdr:rowOff>
        </xdr:from>
        <xdr:to>
          <xdr:col>6</xdr:col>
          <xdr:colOff>601980</xdr:colOff>
          <xdr:row>23</xdr:row>
          <xdr:rowOff>83820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2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26</xdr:row>
          <xdr:rowOff>99060</xdr:rowOff>
        </xdr:from>
        <xdr:to>
          <xdr:col>6</xdr:col>
          <xdr:colOff>601980</xdr:colOff>
          <xdr:row>27</xdr:row>
          <xdr:rowOff>83820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2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28</xdr:row>
          <xdr:rowOff>99060</xdr:rowOff>
        </xdr:from>
        <xdr:to>
          <xdr:col>6</xdr:col>
          <xdr:colOff>601980</xdr:colOff>
          <xdr:row>29</xdr:row>
          <xdr:rowOff>83820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2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30</xdr:row>
          <xdr:rowOff>99060</xdr:rowOff>
        </xdr:from>
        <xdr:to>
          <xdr:col>6</xdr:col>
          <xdr:colOff>601980</xdr:colOff>
          <xdr:row>31</xdr:row>
          <xdr:rowOff>83820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2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8</xdr:row>
          <xdr:rowOff>99060</xdr:rowOff>
        </xdr:from>
        <xdr:to>
          <xdr:col>6</xdr:col>
          <xdr:colOff>601980</xdr:colOff>
          <xdr:row>9</xdr:row>
          <xdr:rowOff>83820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2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32</xdr:row>
          <xdr:rowOff>99060</xdr:rowOff>
        </xdr:from>
        <xdr:to>
          <xdr:col>6</xdr:col>
          <xdr:colOff>601980</xdr:colOff>
          <xdr:row>33</xdr:row>
          <xdr:rowOff>83820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2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34</xdr:row>
          <xdr:rowOff>99060</xdr:rowOff>
        </xdr:from>
        <xdr:to>
          <xdr:col>6</xdr:col>
          <xdr:colOff>601980</xdr:colOff>
          <xdr:row>35</xdr:row>
          <xdr:rowOff>83820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2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36</xdr:row>
          <xdr:rowOff>99060</xdr:rowOff>
        </xdr:from>
        <xdr:to>
          <xdr:col>6</xdr:col>
          <xdr:colOff>601980</xdr:colOff>
          <xdr:row>37</xdr:row>
          <xdr:rowOff>83820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2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14</xdr:row>
          <xdr:rowOff>99060</xdr:rowOff>
        </xdr:from>
        <xdr:to>
          <xdr:col>6</xdr:col>
          <xdr:colOff>601980</xdr:colOff>
          <xdr:row>15</xdr:row>
          <xdr:rowOff>83820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2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16</xdr:row>
          <xdr:rowOff>99060</xdr:rowOff>
        </xdr:from>
        <xdr:to>
          <xdr:col>6</xdr:col>
          <xdr:colOff>601980</xdr:colOff>
          <xdr:row>17</xdr:row>
          <xdr:rowOff>83820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2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18</xdr:row>
          <xdr:rowOff>99060</xdr:rowOff>
        </xdr:from>
        <xdr:to>
          <xdr:col>6</xdr:col>
          <xdr:colOff>601980</xdr:colOff>
          <xdr:row>19</xdr:row>
          <xdr:rowOff>83820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2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20</xdr:row>
          <xdr:rowOff>99060</xdr:rowOff>
        </xdr:from>
        <xdr:to>
          <xdr:col>6</xdr:col>
          <xdr:colOff>601980</xdr:colOff>
          <xdr:row>21</xdr:row>
          <xdr:rowOff>83820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2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24</xdr:row>
          <xdr:rowOff>99060</xdr:rowOff>
        </xdr:from>
        <xdr:to>
          <xdr:col>6</xdr:col>
          <xdr:colOff>601980</xdr:colOff>
          <xdr:row>25</xdr:row>
          <xdr:rowOff>83820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2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apešová Jitka" id="{D48CE4A5-1310-4BD6-A4F9-B54000A5640C}" userId="S::jitka.lapesova@kr-karlovarsky.cz::20cb33f7-a93e-4954-a929-2e9a3c8a299c" providerId="AD"/>
</personList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6" dT="2023-10-02T09:39:02.09" personId="{D48CE4A5-1310-4BD6-A4F9-B54000A5640C}" id="{01F3ECA5-8825-4304-8D79-7A3F6EC5CE7C}">
    <text xml:space="preserve">lońský rok vyplní ORR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4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K171"/>
  <sheetViews>
    <sheetView showZeros="0" tabSelected="1" view="pageBreakPreview" topLeftCell="A39" zoomScale="130" zoomScaleNormal="130" zoomScaleSheetLayoutView="130" workbookViewId="0">
      <selection activeCell="F55" sqref="F55"/>
    </sheetView>
  </sheetViews>
  <sheetFormatPr defaultColWidth="9.109375" defaultRowHeight="13.8" x14ac:dyDescent="0.3"/>
  <cols>
    <col min="1" max="5" width="12.6640625" style="4" customWidth="1"/>
    <col min="6" max="6" width="16.88671875" style="4" bestFit="1" customWidth="1"/>
    <col min="7" max="7" width="17.44140625" style="4" bestFit="1" customWidth="1"/>
    <col min="8" max="8" width="9.109375" style="4"/>
    <col min="9" max="10" width="10.88671875" style="4" bestFit="1" customWidth="1"/>
    <col min="11" max="16384" width="9.109375" style="4"/>
  </cols>
  <sheetData>
    <row r="1" spans="1:9" x14ac:dyDescent="0.3">
      <c r="A1" s="148" t="s">
        <v>0</v>
      </c>
      <c r="B1" s="148"/>
      <c r="C1" s="148"/>
      <c r="D1" s="148"/>
      <c r="E1" s="148"/>
      <c r="F1" s="148"/>
      <c r="G1" s="148"/>
    </row>
    <row r="2" spans="1:9" ht="14.4" thickBot="1" x14ac:dyDescent="0.35">
      <c r="A2" s="148" t="s">
        <v>1</v>
      </c>
      <c r="B2" s="148"/>
      <c r="C2" s="148"/>
      <c r="D2" s="148"/>
      <c r="E2" s="148"/>
      <c r="F2" s="148"/>
      <c r="G2" s="148"/>
    </row>
    <row r="3" spans="1:9" ht="15" customHeight="1" x14ac:dyDescent="0.3">
      <c r="A3" s="149" t="s">
        <v>2</v>
      </c>
      <c r="B3" s="150"/>
      <c r="C3" s="150"/>
      <c r="D3" s="151"/>
      <c r="E3" s="142" t="s">
        <v>3</v>
      </c>
      <c r="F3" s="143"/>
      <c r="G3" s="144"/>
      <c r="I3" s="9"/>
    </row>
    <row r="4" spans="1:9" x14ac:dyDescent="0.3">
      <c r="A4" s="152"/>
      <c r="B4" s="93"/>
      <c r="C4" s="93"/>
      <c r="D4" s="153"/>
      <c r="E4" s="145"/>
      <c r="F4" s="146"/>
      <c r="G4" s="147"/>
      <c r="I4" s="9"/>
    </row>
    <row r="5" spans="1:9" x14ac:dyDescent="0.3">
      <c r="A5" s="152" t="s">
        <v>4</v>
      </c>
      <c r="B5" s="93"/>
      <c r="C5" s="93"/>
      <c r="D5" s="153"/>
      <c r="E5" s="135"/>
      <c r="F5" s="136"/>
      <c r="G5" s="137"/>
      <c r="I5" s="9"/>
    </row>
    <row r="6" spans="1:9" ht="15" customHeight="1" x14ac:dyDescent="0.3">
      <c r="A6" s="152" t="s">
        <v>281</v>
      </c>
      <c r="B6" s="93"/>
      <c r="C6" s="93"/>
      <c r="D6" s="153"/>
      <c r="E6" s="135"/>
      <c r="F6" s="136"/>
      <c r="G6" s="137"/>
      <c r="I6" s="9"/>
    </row>
    <row r="7" spans="1:9" x14ac:dyDescent="0.3">
      <c r="A7" s="152"/>
      <c r="B7" s="93"/>
      <c r="C7" s="93"/>
      <c r="D7" s="153"/>
      <c r="E7" s="135"/>
      <c r="F7" s="136"/>
      <c r="G7" s="137"/>
      <c r="I7" s="9"/>
    </row>
    <row r="8" spans="1:9" x14ac:dyDescent="0.3">
      <c r="A8" s="159" t="s">
        <v>5</v>
      </c>
      <c r="B8" s="160"/>
      <c r="C8" s="160"/>
      <c r="D8" s="161"/>
      <c r="E8" s="135"/>
      <c r="F8" s="136"/>
      <c r="G8" s="137"/>
      <c r="I8" s="9"/>
    </row>
    <row r="9" spans="1:9" x14ac:dyDescent="0.3">
      <c r="A9" s="16" t="s">
        <v>6</v>
      </c>
      <c r="B9" s="17"/>
      <c r="C9" s="17"/>
      <c r="D9" s="18"/>
      <c r="E9" s="135"/>
      <c r="F9" s="136"/>
      <c r="G9" s="137"/>
      <c r="I9" s="9"/>
    </row>
    <row r="10" spans="1:9" ht="14.4" thickBot="1" x14ac:dyDescent="0.35">
      <c r="A10" s="135" t="s">
        <v>7</v>
      </c>
      <c r="B10" s="136"/>
      <c r="C10" s="136"/>
      <c r="D10" s="137"/>
      <c r="E10" s="139"/>
      <c r="F10" s="140"/>
      <c r="G10" s="141"/>
      <c r="I10" s="9"/>
    </row>
    <row r="11" spans="1:9" ht="15" customHeight="1" x14ac:dyDescent="0.3">
      <c r="A11" s="135" t="s">
        <v>8</v>
      </c>
      <c r="B11" s="136"/>
      <c r="C11" s="136"/>
      <c r="D11" s="137"/>
      <c r="E11" s="142" t="s">
        <v>9</v>
      </c>
      <c r="F11" s="143"/>
      <c r="G11" s="144"/>
      <c r="I11" s="9"/>
    </row>
    <row r="12" spans="1:9" x14ac:dyDescent="0.3">
      <c r="A12" s="135" t="s">
        <v>10</v>
      </c>
      <c r="B12" s="136"/>
      <c r="C12" s="136"/>
      <c r="D12" s="137"/>
      <c r="E12" s="145"/>
      <c r="F12" s="146"/>
      <c r="G12" s="147"/>
      <c r="I12" s="9"/>
    </row>
    <row r="13" spans="1:9" x14ac:dyDescent="0.3">
      <c r="A13" s="135" t="s">
        <v>11</v>
      </c>
      <c r="B13" s="136"/>
      <c r="C13" s="136"/>
      <c r="D13" s="137"/>
      <c r="E13" s="135"/>
      <c r="F13" s="136"/>
      <c r="G13" s="137"/>
    </row>
    <row r="14" spans="1:9" ht="14.4" thickBot="1" x14ac:dyDescent="0.35">
      <c r="A14" s="6"/>
      <c r="B14" s="7"/>
      <c r="C14" s="7"/>
      <c r="D14" s="8"/>
      <c r="E14" s="139"/>
      <c r="F14" s="140"/>
      <c r="G14" s="141"/>
    </row>
    <row r="15" spans="1:9" x14ac:dyDescent="0.3">
      <c r="A15" s="138" t="str">
        <f>IFERROR(IF(VLOOKUP(D21,Data!C:F,5,0)="Ne","Žádost o platbu dotace poskytnuté z rozpočtu Karlovarského kraje","Finanční vypořádání dotace poskytnuté z rozpočtu Karlovarského kraje"),"Finanční vypořádání dotace poskytnuté z rozpočtu Karlovarského kraje")</f>
        <v>Finanční vypořádání dotace poskytnuté z rozpočtu Karlovarského kraje</v>
      </c>
      <c r="B15" s="138"/>
      <c r="C15" s="138"/>
      <c r="D15" s="138"/>
      <c r="E15" s="138"/>
      <c r="F15" s="138"/>
      <c r="G15" s="138"/>
    </row>
    <row r="16" spans="1:9" x14ac:dyDescent="0.3">
      <c r="A16" s="138"/>
      <c r="B16" s="138"/>
      <c r="C16" s="138"/>
      <c r="D16" s="138"/>
      <c r="E16" s="138"/>
      <c r="F16" s="138"/>
      <c r="G16" s="138"/>
    </row>
    <row r="17" spans="1:9" x14ac:dyDescent="0.3">
      <c r="A17" s="138"/>
      <c r="B17" s="138"/>
      <c r="C17" s="138"/>
      <c r="D17" s="138"/>
      <c r="E17" s="138"/>
      <c r="F17" s="138"/>
      <c r="G17" s="138"/>
    </row>
    <row r="18" spans="1:9" x14ac:dyDescent="0.3">
      <c r="A18" s="93" t="s">
        <v>12</v>
      </c>
      <c r="B18" s="93"/>
      <c r="C18" s="93"/>
      <c r="D18" s="93"/>
      <c r="E18" s="93"/>
      <c r="F18" s="93"/>
      <c r="G18" s="93"/>
    </row>
    <row r="19" spans="1:9" x14ac:dyDescent="0.3">
      <c r="A19" s="93"/>
      <c r="B19" s="93"/>
      <c r="C19" s="93"/>
      <c r="D19" s="93"/>
      <c r="E19" s="93"/>
      <c r="F19" s="93"/>
      <c r="G19" s="93"/>
    </row>
    <row r="20" spans="1:9" ht="14.4" thickBot="1" x14ac:dyDescent="0.35">
      <c r="A20" s="93"/>
      <c r="B20" s="93"/>
      <c r="C20" s="93"/>
      <c r="D20" s="93"/>
      <c r="E20" s="93"/>
      <c r="F20" s="93"/>
      <c r="G20" s="93"/>
    </row>
    <row r="21" spans="1:9" x14ac:dyDescent="0.3">
      <c r="A21" s="102" t="s">
        <v>13</v>
      </c>
      <c r="B21" s="103"/>
      <c r="C21" s="117"/>
      <c r="D21" s="122" t="s">
        <v>197</v>
      </c>
      <c r="E21" s="123"/>
      <c r="F21" s="123"/>
      <c r="G21" s="124"/>
      <c r="I21" s="9"/>
    </row>
    <row r="22" spans="1:9" x14ac:dyDescent="0.3">
      <c r="A22" s="118"/>
      <c r="B22" s="119"/>
      <c r="C22" s="120"/>
      <c r="D22" s="125"/>
      <c r="E22" s="126"/>
      <c r="F22" s="126"/>
      <c r="G22" s="127"/>
      <c r="I22" s="9"/>
    </row>
    <row r="23" spans="1:9" x14ac:dyDescent="0.3">
      <c r="A23" s="104"/>
      <c r="B23" s="94"/>
      <c r="C23" s="121"/>
      <c r="D23" s="128"/>
      <c r="E23" s="129"/>
      <c r="F23" s="129"/>
      <c r="G23" s="130"/>
      <c r="I23" s="9"/>
    </row>
    <row r="24" spans="1:9" x14ac:dyDescent="0.3">
      <c r="A24" s="104" t="s">
        <v>15</v>
      </c>
      <c r="B24" s="94"/>
      <c r="C24" s="121"/>
      <c r="D24" s="122"/>
      <c r="E24" s="123"/>
      <c r="F24" s="123"/>
      <c r="G24" s="124"/>
    </row>
    <row r="25" spans="1:9" x14ac:dyDescent="0.3">
      <c r="A25" s="104" t="s">
        <v>16</v>
      </c>
      <c r="B25" s="94"/>
      <c r="C25" s="121"/>
      <c r="D25" s="132"/>
      <c r="E25" s="113"/>
      <c r="F25" s="113"/>
      <c r="G25" s="114"/>
    </row>
    <row r="26" spans="1:9" x14ac:dyDescent="0.3">
      <c r="A26" s="104" t="s">
        <v>17</v>
      </c>
      <c r="B26" s="94"/>
      <c r="C26" s="121"/>
      <c r="D26" s="132"/>
      <c r="E26" s="113"/>
      <c r="F26" s="113"/>
      <c r="G26" s="114"/>
    </row>
    <row r="27" spans="1:9" x14ac:dyDescent="0.3">
      <c r="A27" s="104"/>
      <c r="B27" s="94"/>
      <c r="C27" s="121"/>
      <c r="D27" s="132"/>
      <c r="E27" s="113"/>
      <c r="F27" s="113"/>
      <c r="G27" s="114"/>
    </row>
    <row r="28" spans="1:9" x14ac:dyDescent="0.3">
      <c r="A28" s="104"/>
      <c r="B28" s="94"/>
      <c r="C28" s="121"/>
      <c r="D28" s="132"/>
      <c r="E28" s="113"/>
      <c r="F28" s="113"/>
      <c r="G28" s="114"/>
    </row>
    <row r="29" spans="1:9" ht="14.4" thickBot="1" x14ac:dyDescent="0.35">
      <c r="A29" s="105"/>
      <c r="B29" s="106"/>
      <c r="C29" s="131"/>
      <c r="D29" s="128"/>
      <c r="E29" s="129"/>
      <c r="F29" s="129"/>
      <c r="G29" s="130"/>
    </row>
    <row r="30" spans="1:9" x14ac:dyDescent="0.3">
      <c r="A30" s="93" t="s">
        <v>18</v>
      </c>
      <c r="B30" s="93"/>
      <c r="C30" s="93"/>
      <c r="D30" s="93"/>
      <c r="E30" s="93"/>
      <c r="F30" s="93"/>
      <c r="G30" s="93"/>
    </row>
    <row r="31" spans="1:9" x14ac:dyDescent="0.3">
      <c r="A31" s="93"/>
      <c r="B31" s="93"/>
      <c r="C31" s="93"/>
      <c r="D31" s="93"/>
      <c r="E31" s="93"/>
      <c r="F31" s="93"/>
      <c r="G31" s="93"/>
    </row>
    <row r="32" spans="1:9" ht="14.4" thickBot="1" x14ac:dyDescent="0.35">
      <c r="A32" s="93"/>
      <c r="B32" s="93"/>
      <c r="C32" s="93"/>
      <c r="D32" s="93"/>
      <c r="E32" s="93"/>
      <c r="F32" s="93"/>
      <c r="G32" s="93"/>
    </row>
    <row r="33" spans="1:11" x14ac:dyDescent="0.3">
      <c r="A33" s="102" t="s">
        <v>19</v>
      </c>
      <c r="B33" s="103"/>
      <c r="C33" s="117"/>
      <c r="D33" s="122" t="s">
        <v>20</v>
      </c>
      <c r="E33" s="123"/>
      <c r="F33" s="123"/>
      <c r="G33" s="124"/>
    </row>
    <row r="34" spans="1:11" x14ac:dyDescent="0.3">
      <c r="A34" s="104" t="str">
        <f>IF(FV!D33=Data!K2,"Titul před jménem, jméno a příjmení, titul za jménem:",IF(FV!D33=Data!K3,"Titul před jménem, jméno a příjmení, titul za jménem:",IF(FV!D33=Data!K4,"Název právnické osoby:","")))</f>
        <v>Název právnické osoby:</v>
      </c>
      <c r="B34" s="94"/>
      <c r="C34" s="121"/>
      <c r="D34" s="132"/>
      <c r="E34" s="113"/>
      <c r="F34" s="113"/>
      <c r="G34" s="114"/>
    </row>
    <row r="35" spans="1:11" x14ac:dyDescent="0.3">
      <c r="A35" s="104"/>
      <c r="B35" s="94"/>
      <c r="C35" s="121"/>
      <c r="D35" s="132"/>
      <c r="E35" s="113"/>
      <c r="F35" s="113"/>
      <c r="G35" s="114"/>
    </row>
    <row r="36" spans="1:11" x14ac:dyDescent="0.3">
      <c r="A36" s="170" t="str">
        <f>IF(FV!D33=Data!K2,"Adresa bydliště:",IF(FV!D33=Data!K3,"Adresa sídla nebo bydliště:",IF(FV!D33=Data!K4,"Adresa sídla:","")))</f>
        <v>Adresa sídla:</v>
      </c>
      <c r="B36" s="171"/>
      <c r="C36" s="172"/>
      <c r="D36" s="176"/>
      <c r="E36" s="177"/>
      <c r="F36" s="177"/>
      <c r="G36" s="178"/>
    </row>
    <row r="37" spans="1:11" x14ac:dyDescent="0.3">
      <c r="A37" s="173"/>
      <c r="B37" s="174"/>
      <c r="C37" s="175"/>
      <c r="D37" s="179"/>
      <c r="E37" s="180"/>
      <c r="F37" s="180"/>
      <c r="G37" s="181"/>
      <c r="I37" s="9"/>
      <c r="K37" s="9"/>
    </row>
    <row r="38" spans="1:11" x14ac:dyDescent="0.3">
      <c r="A38" s="104" t="str">
        <f>IF(FV!D33=Data!K2,"",IF(FV!D33=Data!K3,"Je příjemce dotace plátce DPH?",IF(FV!D33=Data!K4,"Je příjemce dotace plátce DPH?","")))</f>
        <v>Je příjemce dotace plátce DPH?</v>
      </c>
      <c r="B38" s="94"/>
      <c r="C38" s="121"/>
      <c r="D38" s="132"/>
      <c r="E38" s="113"/>
      <c r="F38" s="113"/>
      <c r="G38" s="114"/>
      <c r="I38" s="19"/>
      <c r="K38" s="9"/>
    </row>
    <row r="39" spans="1:11" ht="14.4" thickBot="1" x14ac:dyDescent="0.35">
      <c r="A39" s="104" t="str">
        <f>IF(FV!D38=Data!L2,"Je DPH uznatelný výdaj?",IF(FV!D38=Data!L3,"",""))</f>
        <v/>
      </c>
      <c r="B39" s="94"/>
      <c r="C39" s="121"/>
      <c r="D39" s="128"/>
      <c r="E39" s="129"/>
      <c r="F39" s="129"/>
      <c r="G39" s="130"/>
      <c r="K39" s="9"/>
    </row>
    <row r="40" spans="1:11" x14ac:dyDescent="0.3">
      <c r="A40" s="105" t="s">
        <v>21</v>
      </c>
      <c r="B40" s="106"/>
      <c r="C40" s="106"/>
      <c r="D40" s="115" t="s">
        <v>287</v>
      </c>
      <c r="E40" s="115"/>
      <c r="F40" s="115"/>
      <c r="G40" s="116"/>
    </row>
    <row r="41" spans="1:11" x14ac:dyDescent="0.3">
      <c r="A41" s="93" t="s">
        <v>22</v>
      </c>
      <c r="B41" s="93"/>
      <c r="C41" s="93"/>
      <c r="D41" s="93"/>
      <c r="E41" s="93"/>
      <c r="F41" s="93"/>
      <c r="G41" s="93"/>
    </row>
    <row r="42" spans="1:11" x14ac:dyDescent="0.3">
      <c r="A42" s="93"/>
      <c r="B42" s="93"/>
      <c r="C42" s="93"/>
      <c r="D42" s="93"/>
      <c r="E42" s="93"/>
      <c r="F42" s="93"/>
      <c r="G42" s="93"/>
    </row>
    <row r="43" spans="1:11" ht="14.4" thickBot="1" x14ac:dyDescent="0.35">
      <c r="A43" s="93"/>
      <c r="B43" s="93"/>
      <c r="C43" s="93"/>
      <c r="D43" s="93"/>
      <c r="E43" s="93"/>
      <c r="F43" s="93"/>
      <c r="G43" s="93"/>
    </row>
    <row r="44" spans="1:11" ht="69" x14ac:dyDescent="0.3">
      <c r="A44" s="10" t="s">
        <v>23</v>
      </c>
      <c r="B44" s="11" t="s">
        <v>24</v>
      </c>
      <c r="C44" s="11" t="s">
        <v>25</v>
      </c>
      <c r="D44" s="11" t="s">
        <v>26</v>
      </c>
      <c r="E44" s="11" t="s">
        <v>27</v>
      </c>
      <c r="F44" s="11" t="s">
        <v>28</v>
      </c>
      <c r="G44" s="12" t="s">
        <v>29</v>
      </c>
      <c r="H44" s="9"/>
    </row>
    <row r="45" spans="1:11" ht="14.4" thickBot="1" x14ac:dyDescent="0.35">
      <c r="A45" s="165" t="s">
        <v>30</v>
      </c>
      <c r="B45" s="166"/>
      <c r="C45" s="166"/>
      <c r="D45" s="166"/>
      <c r="E45" s="166"/>
      <c r="F45" s="166"/>
      <c r="G45" s="167"/>
    </row>
    <row r="46" spans="1:11" x14ac:dyDescent="0.3">
      <c r="A46" s="13" t="s">
        <v>31</v>
      </c>
      <c r="B46" s="21"/>
      <c r="C46" s="22"/>
      <c r="D46" s="22"/>
      <c r="E46" s="23"/>
      <c r="F46" s="24"/>
      <c r="G46" s="14"/>
      <c r="I46" s="9"/>
    </row>
    <row r="47" spans="1:11" x14ac:dyDescent="0.3">
      <c r="A47" s="13" t="s">
        <v>32</v>
      </c>
      <c r="B47" s="25"/>
      <c r="C47" s="26"/>
      <c r="D47" s="26"/>
      <c r="E47" s="27"/>
      <c r="F47" s="28"/>
      <c r="G47" s="14"/>
      <c r="I47" s="9"/>
    </row>
    <row r="48" spans="1:11" x14ac:dyDescent="0.3">
      <c r="A48" s="13" t="s">
        <v>33</v>
      </c>
      <c r="B48" s="25"/>
      <c r="C48" s="26"/>
      <c r="D48" s="26"/>
      <c r="E48" s="27"/>
      <c r="F48" s="28"/>
      <c r="G48" s="14"/>
    </row>
    <row r="49" spans="1:7" x14ac:dyDescent="0.3">
      <c r="A49" s="13" t="s">
        <v>34</v>
      </c>
      <c r="B49" s="25"/>
      <c r="C49" s="26"/>
      <c r="D49" s="26"/>
      <c r="E49" s="27"/>
      <c r="F49" s="28"/>
      <c r="G49" s="14"/>
    </row>
    <row r="50" spans="1:7" x14ac:dyDescent="0.3">
      <c r="A50" s="13" t="s">
        <v>35</v>
      </c>
      <c r="B50" s="25"/>
      <c r="C50" s="26"/>
      <c r="D50" s="26"/>
      <c r="E50" s="27"/>
      <c r="F50" s="28"/>
      <c r="G50" s="14"/>
    </row>
    <row r="51" spans="1:7" x14ac:dyDescent="0.3">
      <c r="A51" s="13" t="s">
        <v>36</v>
      </c>
      <c r="B51" s="25"/>
      <c r="C51" s="26"/>
      <c r="D51" s="26"/>
      <c r="E51" s="27"/>
      <c r="F51" s="28"/>
      <c r="G51" s="14"/>
    </row>
    <row r="52" spans="1:7" x14ac:dyDescent="0.3">
      <c r="A52" s="13" t="s">
        <v>37</v>
      </c>
      <c r="B52" s="25"/>
      <c r="C52" s="26"/>
      <c r="D52" s="26"/>
      <c r="E52" s="27"/>
      <c r="F52" s="28"/>
      <c r="G52" s="14"/>
    </row>
    <row r="53" spans="1:7" x14ac:dyDescent="0.3">
      <c r="A53" s="13" t="s">
        <v>38</v>
      </c>
      <c r="B53" s="25"/>
      <c r="C53" s="26"/>
      <c r="D53" s="26"/>
      <c r="E53" s="27"/>
      <c r="F53" s="28"/>
      <c r="G53" s="14"/>
    </row>
    <row r="54" spans="1:7" x14ac:dyDescent="0.3">
      <c r="A54" s="13" t="s">
        <v>39</v>
      </c>
      <c r="B54" s="25"/>
      <c r="C54" s="26"/>
      <c r="D54" s="26"/>
      <c r="E54" s="27"/>
      <c r="F54" s="28"/>
      <c r="G54" s="14"/>
    </row>
    <row r="55" spans="1:7" x14ac:dyDescent="0.3">
      <c r="A55" s="13" t="s">
        <v>40</v>
      </c>
      <c r="B55" s="25"/>
      <c r="C55" s="26"/>
      <c r="D55" s="26"/>
      <c r="E55" s="27"/>
      <c r="F55" s="28"/>
      <c r="G55" s="14"/>
    </row>
    <row r="56" spans="1:7" x14ac:dyDescent="0.3">
      <c r="A56" s="13" t="s">
        <v>41</v>
      </c>
      <c r="B56" s="25"/>
      <c r="C56" s="26"/>
      <c r="D56" s="26"/>
      <c r="E56" s="27"/>
      <c r="F56" s="28"/>
      <c r="G56" s="14"/>
    </row>
    <row r="57" spans="1:7" x14ac:dyDescent="0.3">
      <c r="A57" s="13" t="s">
        <v>42</v>
      </c>
      <c r="B57" s="25"/>
      <c r="C57" s="26"/>
      <c r="D57" s="26"/>
      <c r="E57" s="27"/>
      <c r="F57" s="28"/>
      <c r="G57" s="14"/>
    </row>
    <row r="58" spans="1:7" x14ac:dyDescent="0.3">
      <c r="A58" s="13" t="s">
        <v>43</v>
      </c>
      <c r="B58" s="25"/>
      <c r="C58" s="26"/>
      <c r="D58" s="26"/>
      <c r="E58" s="27"/>
      <c r="F58" s="28"/>
      <c r="G58" s="14"/>
    </row>
    <row r="59" spans="1:7" x14ac:dyDescent="0.3">
      <c r="A59" s="13" t="s">
        <v>44</v>
      </c>
      <c r="B59" s="25"/>
      <c r="C59" s="26"/>
      <c r="D59" s="26"/>
      <c r="E59" s="27"/>
      <c r="F59" s="28"/>
      <c r="G59" s="14"/>
    </row>
    <row r="60" spans="1:7" x14ac:dyDescent="0.3">
      <c r="A60" s="13" t="s">
        <v>45</v>
      </c>
      <c r="B60" s="25"/>
      <c r="C60" s="26"/>
      <c r="D60" s="26"/>
      <c r="E60" s="27"/>
      <c r="F60" s="28"/>
      <c r="G60" s="14"/>
    </row>
    <row r="61" spans="1:7" x14ac:dyDescent="0.3">
      <c r="A61" s="13" t="s">
        <v>46</v>
      </c>
      <c r="B61" s="25"/>
      <c r="C61" s="26"/>
      <c r="D61" s="26"/>
      <c r="E61" s="27"/>
      <c r="F61" s="28"/>
      <c r="G61" s="14"/>
    </row>
    <row r="62" spans="1:7" x14ac:dyDescent="0.3">
      <c r="A62" s="13" t="s">
        <v>47</v>
      </c>
      <c r="B62" s="25"/>
      <c r="C62" s="26"/>
      <c r="D62" s="26"/>
      <c r="E62" s="27"/>
      <c r="F62" s="28"/>
      <c r="G62" s="14"/>
    </row>
    <row r="63" spans="1:7" x14ac:dyDescent="0.3">
      <c r="A63" s="13" t="s">
        <v>48</v>
      </c>
      <c r="B63" s="25"/>
      <c r="C63" s="26"/>
      <c r="D63" s="26"/>
      <c r="E63" s="27"/>
      <c r="F63" s="28"/>
      <c r="G63" s="14"/>
    </row>
    <row r="64" spans="1:7" x14ac:dyDescent="0.3">
      <c r="A64" s="13" t="s">
        <v>49</v>
      </c>
      <c r="B64" s="25"/>
      <c r="C64" s="26"/>
      <c r="D64" s="26"/>
      <c r="E64" s="27"/>
      <c r="F64" s="28"/>
      <c r="G64" s="14"/>
    </row>
    <row r="65" spans="1:7" x14ac:dyDescent="0.3">
      <c r="A65" s="13" t="s">
        <v>50</v>
      </c>
      <c r="B65" s="25"/>
      <c r="C65" s="26"/>
      <c r="D65" s="26"/>
      <c r="E65" s="27"/>
      <c r="F65" s="28"/>
      <c r="G65" s="14"/>
    </row>
    <row r="66" spans="1:7" x14ac:dyDescent="0.3">
      <c r="A66" s="13" t="s">
        <v>51</v>
      </c>
      <c r="B66" s="25"/>
      <c r="C66" s="26"/>
      <c r="D66" s="26"/>
      <c r="E66" s="27"/>
      <c r="F66" s="28"/>
      <c r="G66" s="14"/>
    </row>
    <row r="67" spans="1:7" x14ac:dyDescent="0.3">
      <c r="A67" s="13" t="s">
        <v>52</v>
      </c>
      <c r="B67" s="25"/>
      <c r="C67" s="26"/>
      <c r="D67" s="26"/>
      <c r="E67" s="27"/>
      <c r="F67" s="28"/>
      <c r="G67" s="14"/>
    </row>
    <row r="68" spans="1:7" x14ac:dyDescent="0.3">
      <c r="A68" s="13" t="s">
        <v>53</v>
      </c>
      <c r="B68" s="25"/>
      <c r="C68" s="26"/>
      <c r="D68" s="26"/>
      <c r="E68" s="27"/>
      <c r="F68" s="28"/>
      <c r="G68" s="14"/>
    </row>
    <row r="69" spans="1:7" x14ac:dyDescent="0.3">
      <c r="A69" s="13" t="s">
        <v>54</v>
      </c>
      <c r="B69" s="25"/>
      <c r="C69" s="26"/>
      <c r="D69" s="26"/>
      <c r="E69" s="27"/>
      <c r="F69" s="28"/>
      <c r="G69" s="14"/>
    </row>
    <row r="70" spans="1:7" x14ac:dyDescent="0.3">
      <c r="A70" s="13" t="s">
        <v>55</v>
      </c>
      <c r="B70" s="25"/>
      <c r="C70" s="26"/>
      <c r="D70" s="26"/>
      <c r="E70" s="27"/>
      <c r="F70" s="28"/>
      <c r="G70" s="14"/>
    </row>
    <row r="71" spans="1:7" x14ac:dyDescent="0.3">
      <c r="A71" s="13" t="s">
        <v>56</v>
      </c>
      <c r="B71" s="25"/>
      <c r="C71" s="26"/>
      <c r="D71" s="26"/>
      <c r="E71" s="27"/>
      <c r="F71" s="28"/>
      <c r="G71" s="14"/>
    </row>
    <row r="72" spans="1:7" x14ac:dyDescent="0.3">
      <c r="A72" s="13" t="s">
        <v>57</v>
      </c>
      <c r="B72" s="25"/>
      <c r="C72" s="26"/>
      <c r="D72" s="26"/>
      <c r="E72" s="27"/>
      <c r="F72" s="28"/>
      <c r="G72" s="14"/>
    </row>
    <row r="73" spans="1:7" x14ac:dyDescent="0.3">
      <c r="A73" s="13" t="s">
        <v>58</v>
      </c>
      <c r="B73" s="25"/>
      <c r="C73" s="26"/>
      <c r="D73" s="26"/>
      <c r="E73" s="27"/>
      <c r="F73" s="28"/>
      <c r="G73" s="14"/>
    </row>
    <row r="74" spans="1:7" x14ac:dyDescent="0.3">
      <c r="A74" s="13" t="s">
        <v>59</v>
      </c>
      <c r="B74" s="25"/>
      <c r="C74" s="26"/>
      <c r="D74" s="26"/>
      <c r="E74" s="27"/>
      <c r="F74" s="28"/>
      <c r="G74" s="14"/>
    </row>
    <row r="75" spans="1:7" ht="14.4" thickBot="1" x14ac:dyDescent="0.35">
      <c r="A75" s="13" t="s">
        <v>60</v>
      </c>
      <c r="B75" s="29"/>
      <c r="C75" s="30"/>
      <c r="D75" s="30"/>
      <c r="E75" s="31"/>
      <c r="F75" s="32"/>
      <c r="G75" s="14"/>
    </row>
    <row r="76" spans="1:7" ht="15.75" customHeight="1" thickBot="1" x14ac:dyDescent="0.35">
      <c r="A76" s="168" t="s">
        <v>61</v>
      </c>
      <c r="B76" s="169"/>
      <c r="C76" s="169"/>
      <c r="D76" s="169"/>
      <c r="E76" s="89">
        <f>SUM(E46:E75)</f>
        <v>0</v>
      </c>
      <c r="F76" s="20">
        <f>SUM(F46:F75)</f>
        <v>0</v>
      </c>
      <c r="G76" s="15"/>
    </row>
    <row r="77" spans="1:7" ht="14.4" thickBot="1" x14ac:dyDescent="0.35">
      <c r="A77" s="5"/>
      <c r="B77" s="5"/>
      <c r="C77" s="5"/>
      <c r="D77" s="5"/>
      <c r="E77" s="5"/>
      <c r="F77" s="5"/>
      <c r="G77" s="5"/>
    </row>
    <row r="78" spans="1:7" ht="55.2" x14ac:dyDescent="0.3">
      <c r="A78" s="10" t="s">
        <v>23</v>
      </c>
      <c r="B78" s="11" t="s">
        <v>62</v>
      </c>
      <c r="C78" s="11" t="s">
        <v>25</v>
      </c>
      <c r="D78" s="11" t="s">
        <v>26</v>
      </c>
      <c r="E78" s="11" t="s">
        <v>27</v>
      </c>
      <c r="F78" s="11" t="s">
        <v>28</v>
      </c>
      <c r="G78" s="12" t="s">
        <v>29</v>
      </c>
    </row>
    <row r="79" spans="1:7" ht="14.4" thickBot="1" x14ac:dyDescent="0.35">
      <c r="A79" s="165" t="s">
        <v>63</v>
      </c>
      <c r="B79" s="166"/>
      <c r="C79" s="166"/>
      <c r="D79" s="166"/>
      <c r="E79" s="166"/>
      <c r="F79" s="166"/>
      <c r="G79" s="167"/>
    </row>
    <row r="80" spans="1:7" x14ac:dyDescent="0.3">
      <c r="A80" s="13" t="s">
        <v>31</v>
      </c>
      <c r="B80" s="21"/>
      <c r="C80" s="22"/>
      <c r="D80" s="22"/>
      <c r="E80" s="23"/>
      <c r="F80" s="24"/>
      <c r="G80" s="14"/>
    </row>
    <row r="81" spans="1:7" x14ac:dyDescent="0.3">
      <c r="A81" s="13" t="s">
        <v>32</v>
      </c>
      <c r="B81" s="25"/>
      <c r="C81" s="26"/>
      <c r="D81" s="26"/>
      <c r="E81" s="27"/>
      <c r="F81" s="28"/>
      <c r="G81" s="14"/>
    </row>
    <row r="82" spans="1:7" x14ac:dyDescent="0.3">
      <c r="A82" s="13" t="s">
        <v>33</v>
      </c>
      <c r="B82" s="25"/>
      <c r="C82" s="26"/>
      <c r="D82" s="26"/>
      <c r="E82" s="27"/>
      <c r="F82" s="28"/>
      <c r="G82" s="14"/>
    </row>
    <row r="83" spans="1:7" x14ac:dyDescent="0.3">
      <c r="A83" s="13" t="s">
        <v>34</v>
      </c>
      <c r="B83" s="25"/>
      <c r="C83" s="26"/>
      <c r="D83" s="26"/>
      <c r="E83" s="27"/>
      <c r="F83" s="28"/>
      <c r="G83" s="14"/>
    </row>
    <row r="84" spans="1:7" x14ac:dyDescent="0.3">
      <c r="A84" s="13" t="s">
        <v>35</v>
      </c>
      <c r="B84" s="25"/>
      <c r="C84" s="26"/>
      <c r="D84" s="26"/>
      <c r="E84" s="27"/>
      <c r="F84" s="28"/>
      <c r="G84" s="14"/>
    </row>
    <row r="85" spans="1:7" x14ac:dyDescent="0.3">
      <c r="A85" s="13" t="s">
        <v>36</v>
      </c>
      <c r="B85" s="25"/>
      <c r="C85" s="26"/>
      <c r="D85" s="26"/>
      <c r="E85" s="27"/>
      <c r="F85" s="28"/>
      <c r="G85" s="14"/>
    </row>
    <row r="86" spans="1:7" x14ac:dyDescent="0.3">
      <c r="A86" s="13" t="s">
        <v>37</v>
      </c>
      <c r="B86" s="25"/>
      <c r="C86" s="26"/>
      <c r="D86" s="26"/>
      <c r="E86" s="27"/>
      <c r="F86" s="28"/>
      <c r="G86" s="14"/>
    </row>
    <row r="87" spans="1:7" x14ac:dyDescent="0.3">
      <c r="A87" s="13" t="s">
        <v>38</v>
      </c>
      <c r="B87" s="25"/>
      <c r="C87" s="26"/>
      <c r="D87" s="26"/>
      <c r="E87" s="27"/>
      <c r="F87" s="28"/>
      <c r="G87" s="14"/>
    </row>
    <row r="88" spans="1:7" x14ac:dyDescent="0.3">
      <c r="A88" s="13" t="s">
        <v>39</v>
      </c>
      <c r="B88" s="25"/>
      <c r="C88" s="26"/>
      <c r="D88" s="26"/>
      <c r="E88" s="27"/>
      <c r="F88" s="28"/>
      <c r="G88" s="14"/>
    </row>
    <row r="89" spans="1:7" x14ac:dyDescent="0.3">
      <c r="A89" s="13" t="s">
        <v>40</v>
      </c>
      <c r="B89" s="25"/>
      <c r="C89" s="26"/>
      <c r="D89" s="26"/>
      <c r="E89" s="27"/>
      <c r="F89" s="28"/>
      <c r="G89" s="14"/>
    </row>
    <row r="90" spans="1:7" x14ac:dyDescent="0.3">
      <c r="A90" s="13" t="s">
        <v>41</v>
      </c>
      <c r="B90" s="25"/>
      <c r="C90" s="26"/>
      <c r="D90" s="26"/>
      <c r="E90" s="27"/>
      <c r="F90" s="28"/>
      <c r="G90" s="14"/>
    </row>
    <row r="91" spans="1:7" x14ac:dyDescent="0.3">
      <c r="A91" s="13" t="s">
        <v>42</v>
      </c>
      <c r="B91" s="25"/>
      <c r="C91" s="26"/>
      <c r="D91" s="26"/>
      <c r="E91" s="27"/>
      <c r="F91" s="28"/>
      <c r="G91" s="14"/>
    </row>
    <row r="92" spans="1:7" x14ac:dyDescent="0.3">
      <c r="A92" s="13" t="s">
        <v>43</v>
      </c>
      <c r="B92" s="25"/>
      <c r="C92" s="26"/>
      <c r="D92" s="26"/>
      <c r="E92" s="27"/>
      <c r="F92" s="28"/>
      <c r="G92" s="14"/>
    </row>
    <row r="93" spans="1:7" x14ac:dyDescent="0.3">
      <c r="A93" s="13" t="s">
        <v>44</v>
      </c>
      <c r="B93" s="25"/>
      <c r="C93" s="26"/>
      <c r="D93" s="26"/>
      <c r="E93" s="27"/>
      <c r="F93" s="28"/>
      <c r="G93" s="14"/>
    </row>
    <row r="94" spans="1:7" x14ac:dyDescent="0.3">
      <c r="A94" s="13" t="s">
        <v>45</v>
      </c>
      <c r="B94" s="25"/>
      <c r="C94" s="26"/>
      <c r="D94" s="26"/>
      <c r="E94" s="27"/>
      <c r="F94" s="28"/>
      <c r="G94" s="14"/>
    </row>
    <row r="95" spans="1:7" x14ac:dyDescent="0.3">
      <c r="A95" s="13" t="s">
        <v>46</v>
      </c>
      <c r="B95" s="25"/>
      <c r="C95" s="26"/>
      <c r="D95" s="26"/>
      <c r="E95" s="27"/>
      <c r="F95" s="28"/>
      <c r="G95" s="14"/>
    </row>
    <row r="96" spans="1:7" x14ac:dyDescent="0.3">
      <c r="A96" s="13" t="s">
        <v>47</v>
      </c>
      <c r="B96" s="25"/>
      <c r="C96" s="26"/>
      <c r="D96" s="26"/>
      <c r="E96" s="27"/>
      <c r="F96" s="28"/>
      <c r="G96" s="14"/>
    </row>
    <row r="97" spans="1:7" x14ac:dyDescent="0.3">
      <c r="A97" s="13" t="s">
        <v>48</v>
      </c>
      <c r="B97" s="25"/>
      <c r="C97" s="26"/>
      <c r="D97" s="26"/>
      <c r="E97" s="27"/>
      <c r="F97" s="28"/>
      <c r="G97" s="14"/>
    </row>
    <row r="98" spans="1:7" x14ac:dyDescent="0.3">
      <c r="A98" s="13" t="s">
        <v>49</v>
      </c>
      <c r="B98" s="25"/>
      <c r="C98" s="26"/>
      <c r="D98" s="26"/>
      <c r="E98" s="27"/>
      <c r="F98" s="28"/>
      <c r="G98" s="14"/>
    </row>
    <row r="99" spans="1:7" x14ac:dyDescent="0.3">
      <c r="A99" s="13" t="s">
        <v>50</v>
      </c>
      <c r="B99" s="25"/>
      <c r="C99" s="26"/>
      <c r="D99" s="26"/>
      <c r="E99" s="27"/>
      <c r="F99" s="28"/>
      <c r="G99" s="14"/>
    </row>
    <row r="100" spans="1:7" x14ac:dyDescent="0.3">
      <c r="A100" s="13" t="s">
        <v>51</v>
      </c>
      <c r="B100" s="25"/>
      <c r="C100" s="26"/>
      <c r="D100" s="26"/>
      <c r="E100" s="27"/>
      <c r="F100" s="28"/>
      <c r="G100" s="14"/>
    </row>
    <row r="101" spans="1:7" x14ac:dyDescent="0.3">
      <c r="A101" s="13" t="s">
        <v>52</v>
      </c>
      <c r="B101" s="25"/>
      <c r="C101" s="26"/>
      <c r="D101" s="26"/>
      <c r="E101" s="27"/>
      <c r="F101" s="28"/>
      <c r="G101" s="14"/>
    </row>
    <row r="102" spans="1:7" x14ac:dyDescent="0.3">
      <c r="A102" s="13" t="s">
        <v>53</v>
      </c>
      <c r="B102" s="25"/>
      <c r="C102" s="26"/>
      <c r="D102" s="26"/>
      <c r="E102" s="27"/>
      <c r="F102" s="28"/>
      <c r="G102" s="14"/>
    </row>
    <row r="103" spans="1:7" x14ac:dyDescent="0.3">
      <c r="A103" s="13" t="s">
        <v>54</v>
      </c>
      <c r="B103" s="25"/>
      <c r="C103" s="26"/>
      <c r="D103" s="26"/>
      <c r="E103" s="27"/>
      <c r="F103" s="28"/>
      <c r="G103" s="14"/>
    </row>
    <row r="104" spans="1:7" x14ac:dyDescent="0.3">
      <c r="A104" s="13" t="s">
        <v>55</v>
      </c>
      <c r="B104" s="25"/>
      <c r="C104" s="26"/>
      <c r="D104" s="26"/>
      <c r="E104" s="27"/>
      <c r="F104" s="28"/>
      <c r="G104" s="14"/>
    </row>
    <row r="105" spans="1:7" x14ac:dyDescent="0.3">
      <c r="A105" s="13" t="s">
        <v>56</v>
      </c>
      <c r="B105" s="25"/>
      <c r="C105" s="26"/>
      <c r="D105" s="26"/>
      <c r="E105" s="27"/>
      <c r="F105" s="28"/>
      <c r="G105" s="14"/>
    </row>
    <row r="106" spans="1:7" x14ac:dyDescent="0.3">
      <c r="A106" s="13" t="s">
        <v>57</v>
      </c>
      <c r="B106" s="25"/>
      <c r="C106" s="26"/>
      <c r="D106" s="26"/>
      <c r="E106" s="27"/>
      <c r="F106" s="28"/>
      <c r="G106" s="14"/>
    </row>
    <row r="107" spans="1:7" x14ac:dyDescent="0.3">
      <c r="A107" s="13" t="s">
        <v>58</v>
      </c>
      <c r="B107" s="25"/>
      <c r="C107" s="26"/>
      <c r="D107" s="26"/>
      <c r="E107" s="27"/>
      <c r="F107" s="28"/>
      <c r="G107" s="14"/>
    </row>
    <row r="108" spans="1:7" x14ac:dyDescent="0.3">
      <c r="A108" s="13" t="s">
        <v>59</v>
      </c>
      <c r="B108" s="25"/>
      <c r="C108" s="26"/>
      <c r="D108" s="26"/>
      <c r="E108" s="27"/>
      <c r="F108" s="28"/>
      <c r="G108" s="14"/>
    </row>
    <row r="109" spans="1:7" ht="14.4" thickBot="1" x14ac:dyDescent="0.35">
      <c r="A109" s="13" t="s">
        <v>60</v>
      </c>
      <c r="B109" s="29"/>
      <c r="C109" s="30"/>
      <c r="D109" s="30"/>
      <c r="E109" s="31"/>
      <c r="F109" s="32"/>
      <c r="G109" s="14"/>
    </row>
    <row r="110" spans="1:7" ht="14.4" thickBot="1" x14ac:dyDescent="0.35">
      <c r="A110" s="168" t="s">
        <v>64</v>
      </c>
      <c r="B110" s="169"/>
      <c r="C110" s="169"/>
      <c r="D110" s="169"/>
      <c r="E110" s="89">
        <f>SUM(E80:E109)</f>
        <v>0</v>
      </c>
      <c r="F110" s="20">
        <f>SUM(F80:F109)</f>
        <v>0</v>
      </c>
      <c r="G110" s="15"/>
    </row>
    <row r="111" spans="1:7" x14ac:dyDescent="0.3">
      <c r="A111" s="93" t="s">
        <v>65</v>
      </c>
      <c r="B111" s="93"/>
      <c r="C111" s="93"/>
      <c r="D111" s="93"/>
      <c r="E111" s="93"/>
      <c r="F111" s="93"/>
      <c r="G111" s="93"/>
    </row>
    <row r="112" spans="1:7" x14ac:dyDescent="0.3">
      <c r="A112" s="93"/>
      <c r="B112" s="93"/>
      <c r="C112" s="93"/>
      <c r="D112" s="93"/>
      <c r="E112" s="93"/>
      <c r="F112" s="93"/>
      <c r="G112" s="93"/>
    </row>
    <row r="113" spans="1:9" x14ac:dyDescent="0.3">
      <c r="A113" s="93"/>
      <c r="B113" s="93"/>
      <c r="C113" s="93"/>
      <c r="D113" s="93"/>
      <c r="E113" s="93"/>
      <c r="F113" s="93"/>
      <c r="G113" s="93"/>
    </row>
    <row r="114" spans="1:9" ht="16.5" customHeight="1" x14ac:dyDescent="0.3">
      <c r="A114" s="74" t="str">
        <f>IF(ISNUMBER(VLOOKUP(D21,Data!C:J,7,0)),"Částka spoluúčasti pro dotační program vypočítaná z ","")</f>
        <v xml:space="preserve">Částka spoluúčasti pro dotační program vypočítaná z </v>
      </c>
      <c r="B114" s="72"/>
      <c r="C114" s="72"/>
      <c r="D114" s="72"/>
      <c r="E114" s="72"/>
      <c r="F114" s="82" t="str">
        <f>IF(ISNUMBER(VLOOKUP(D21,Data!C:J,7,0)),IFERROR(VLOOKUP(D21,Data!C:J,8,0),""),"")</f>
        <v>výpočet povinného vlastního podílu z poskytnuté dotace</v>
      </c>
      <c r="G114" s="5"/>
      <c r="I114" s="9"/>
    </row>
    <row r="115" spans="1:9" ht="16.5" customHeight="1" x14ac:dyDescent="0.3">
      <c r="A115" s="72"/>
      <c r="B115" s="72"/>
      <c r="C115" s="72"/>
      <c r="D115" s="72"/>
      <c r="E115" s="72"/>
      <c r="F115" s="73"/>
      <c r="G115" s="5"/>
      <c r="I115" s="9"/>
    </row>
    <row r="116" spans="1:9" ht="16.5" customHeight="1" x14ac:dyDescent="0.3">
      <c r="A116" s="74" t="s">
        <v>283</v>
      </c>
      <c r="B116" s="72"/>
      <c r="C116" s="72"/>
      <c r="D116" s="72"/>
      <c r="E116" s="72"/>
      <c r="F116" s="84">
        <f>E110+E76</f>
        <v>0</v>
      </c>
      <c r="G116" s="5"/>
      <c r="I116" s="9"/>
    </row>
    <row r="117" spans="1:9" ht="16.5" customHeight="1" x14ac:dyDescent="0.3">
      <c r="A117" s="74" t="s">
        <v>282</v>
      </c>
      <c r="B117" s="72"/>
      <c r="C117" s="72"/>
      <c r="D117" s="72"/>
      <c r="E117" s="72"/>
      <c r="F117" s="84"/>
      <c r="G117" s="5"/>
      <c r="I117" s="9"/>
    </row>
    <row r="118" spans="1:9" ht="16.5" customHeight="1" x14ac:dyDescent="0.25">
      <c r="A118" s="74" t="s">
        <v>280</v>
      </c>
      <c r="B118" s="72"/>
      <c r="C118" s="72"/>
      <c r="D118" s="72"/>
      <c r="E118" s="72"/>
      <c r="F118" s="76">
        <f>F76+F110</f>
        <v>0</v>
      </c>
      <c r="G118" s="5"/>
      <c r="I118" s="9"/>
    </row>
    <row r="119" spans="1:9" ht="16.5" customHeight="1" x14ac:dyDescent="0.3">
      <c r="A119" s="74" t="str">
        <f>IF(F114="","","Procento povinné spoluúčasti:")</f>
        <v>Procento povinné spoluúčasti:</v>
      </c>
      <c r="B119" s="72"/>
      <c r="C119" s="72"/>
      <c r="D119" s="72"/>
      <c r="E119" s="72"/>
      <c r="F119" s="75">
        <f>IFERROR(VLOOKUP(D21,Data!C:I,7,0),"")</f>
        <v>0.3</v>
      </c>
      <c r="G119" s="5"/>
      <c r="I119" s="9"/>
    </row>
    <row r="120" spans="1:9" ht="16.5" customHeight="1" x14ac:dyDescent="0.3">
      <c r="A120" s="74" t="str">
        <f>IF(F114="","",IF(F114="poskytnuté dotace","","Spoluúčast:"))</f>
        <v>Spoluúčast:</v>
      </c>
      <c r="B120" s="72"/>
      <c r="C120" s="72"/>
      <c r="D120" s="72"/>
      <c r="E120" s="72"/>
      <c r="F120" s="77">
        <f>IF(ISNUMBER(VLOOKUP(D21,Data!C:J,7,0)),IF(F114="výpočet povinného vlastního podílu z poskytnuté dotace",F117/70*30,IF(F114="celkových uznatelných výdajů",F119*F116,"")),"")</f>
        <v>0</v>
      </c>
      <c r="G120" s="5"/>
      <c r="I120" s="9"/>
    </row>
    <row r="121" spans="1:9" ht="16.5" customHeight="1" x14ac:dyDescent="0.3">
      <c r="A121" s="74" t="str">
        <f>IF(F114="celkových uznatelných výdajů","Výše dotace dle celkových výdajů projektu:","")</f>
        <v/>
      </c>
      <c r="B121" s="72"/>
      <c r="C121" s="72"/>
      <c r="D121" s="72"/>
      <c r="E121" s="72"/>
      <c r="F121" s="77" t="str">
        <f>IF(F114="celkových uznatelných výdajů",F116-F120,"")</f>
        <v/>
      </c>
      <c r="G121" s="5"/>
      <c r="I121" s="9"/>
    </row>
    <row r="122" spans="1:9" ht="16.5" customHeight="1" x14ac:dyDescent="0.3">
      <c r="A122" s="72" t="str">
        <f>IF(F114="poskytnuté dotace","","Vratka v Kč:")</f>
        <v>Vratka v Kč:</v>
      </c>
      <c r="B122" s="72"/>
      <c r="C122" s="72"/>
      <c r="D122" s="17"/>
      <c r="E122" s="72"/>
      <c r="F122" s="77">
        <f>IF(F114="celkových uznatelných výdajů",-(F121-F117),IF(F114="",(F117-F118),IF(F114="poskytnuté dotace","",IF(F114="výpočet povinného vlastního podílu z poskytnuté dotace",F117-F118,-((F116-F120)-F117)))))</f>
        <v>0</v>
      </c>
      <c r="G122" s="5" t="str">
        <f>IF(F122="","",IF(F122&gt;0,"NEVYČERPÁNO",IF(F122&lt;0,"PŘEČERPÁNO","")))</f>
        <v/>
      </c>
      <c r="I122" s="9"/>
    </row>
    <row r="123" spans="1:9" ht="16.5" customHeight="1" x14ac:dyDescent="0.3">
      <c r="A123" s="74" t="str">
        <f>IF(F114="poskytnuté dotace","Povinná spoluúčast v Kč:","")</f>
        <v/>
      </c>
      <c r="B123" s="72"/>
      <c r="C123" s="72"/>
      <c r="D123" s="72"/>
      <c r="E123" s="72"/>
      <c r="F123" s="77" t="str">
        <f>IF(F114="poskytnuté dotace",F117*F119,"")</f>
        <v/>
      </c>
      <c r="G123" s="5"/>
      <c r="I123" s="9"/>
    </row>
    <row r="124" spans="1:9" ht="16.5" customHeight="1" x14ac:dyDescent="0.3">
      <c r="A124" s="72" t="str">
        <f>IF(F114="poskytnuté dotace","Vratka v Kč:","")</f>
        <v/>
      </c>
      <c r="B124" s="72"/>
      <c r="C124" s="72"/>
      <c r="D124" s="72"/>
      <c r="E124" s="72"/>
      <c r="F124" s="77" t="str">
        <f>IF(F114="poskytnuté dotace",-(F116-F123-F117),"")</f>
        <v/>
      </c>
      <c r="G124" s="5" t="str">
        <f>IF(F124="","",IF(F124&gt;0,"NEVYČERPÁNO",IF(F124&lt;0,"PŘEČERPÁNO","")))</f>
        <v/>
      </c>
      <c r="I124" s="9"/>
    </row>
    <row r="125" spans="1:9" ht="16.5" customHeight="1" x14ac:dyDescent="0.25">
      <c r="A125" s="78" t="str">
        <f>IF(F114="poskytnuté dotace","Minimální celkové výdaje projektu:","")</f>
        <v/>
      </c>
      <c r="B125" s="72"/>
      <c r="C125" s="72"/>
      <c r="D125" s="72"/>
      <c r="E125" s="72"/>
      <c r="F125" s="79" t="str">
        <f>IF(F114="poskytnuté dotace",F123+F118,"")</f>
        <v/>
      </c>
      <c r="G125" s="5"/>
      <c r="I125" s="9"/>
    </row>
    <row r="126" spans="1:9" ht="16.5" customHeight="1" x14ac:dyDescent="0.25">
      <c r="A126" s="78"/>
      <c r="B126" s="72"/>
      <c r="C126" s="72"/>
      <c r="D126" s="72"/>
      <c r="E126" s="72"/>
      <c r="F126" s="81"/>
      <c r="G126" s="5"/>
      <c r="I126" s="9"/>
    </row>
    <row r="127" spans="1:9" ht="16.5" customHeight="1" x14ac:dyDescent="0.3">
      <c r="A127" s="93" t="str">
        <f>IF(G122="NEVYČERPÁNO","Příjemce je povinen vrátit nevyčerpanou částku dotace ve výši "&amp;TEXT(F122,"### ### ###,00")&amp;" Kč na účet poskytovatele a vrácení oznámit zasláním avíza.",IF(G124="NEVYČERPÁNO","Příjemce je povinen vrátit nevyčerpanou částku dotace ve výši "&amp;TEXT(F124,"### ### ###,00")&amp;" Kč na účet poskytovatele a vrácení oznámit zasláním avíza.",""))</f>
        <v/>
      </c>
      <c r="B127" s="93"/>
      <c r="C127" s="93"/>
      <c r="D127" s="93"/>
      <c r="E127" s="93"/>
      <c r="F127" s="93"/>
      <c r="G127" s="93"/>
      <c r="I127" s="9"/>
    </row>
    <row r="128" spans="1:9" ht="16.5" customHeight="1" x14ac:dyDescent="0.3">
      <c r="A128" s="93"/>
      <c r="B128" s="93"/>
      <c r="C128" s="93"/>
      <c r="D128" s="93"/>
      <c r="E128" s="93"/>
      <c r="F128" s="93"/>
      <c r="G128" s="93"/>
      <c r="I128" s="9"/>
    </row>
    <row r="129" spans="1:9" x14ac:dyDescent="0.3">
      <c r="A129" s="93" t="s">
        <v>66</v>
      </c>
      <c r="B129" s="93"/>
      <c r="C129" s="93"/>
      <c r="D129" s="93"/>
      <c r="E129" s="93"/>
      <c r="F129" s="93"/>
      <c r="G129" s="93"/>
    </row>
    <row r="130" spans="1:9" x14ac:dyDescent="0.3">
      <c r="A130" s="93"/>
      <c r="B130" s="93"/>
      <c r="C130" s="93"/>
      <c r="D130" s="93"/>
      <c r="E130" s="93"/>
      <c r="F130" s="93"/>
      <c r="G130" s="93"/>
    </row>
    <row r="131" spans="1:9" ht="14.4" thickBot="1" x14ac:dyDescent="0.35">
      <c r="A131" s="93"/>
      <c r="B131" s="93"/>
      <c r="C131" s="93"/>
      <c r="D131" s="93"/>
      <c r="E131" s="93"/>
      <c r="F131" s="93"/>
      <c r="G131" s="93"/>
    </row>
    <row r="132" spans="1:9" ht="15" customHeight="1" x14ac:dyDescent="0.3">
      <c r="A132" s="102" t="s">
        <v>67</v>
      </c>
      <c r="B132" s="103"/>
      <c r="C132" s="103"/>
      <c r="D132" s="103"/>
      <c r="E132" s="103"/>
      <c r="F132" s="103"/>
      <c r="G132" s="156" t="s">
        <v>68</v>
      </c>
    </row>
    <row r="133" spans="1:9" x14ac:dyDescent="0.3">
      <c r="A133" s="104"/>
      <c r="B133" s="94"/>
      <c r="C133" s="94"/>
      <c r="D133" s="94"/>
      <c r="E133" s="94"/>
      <c r="F133" s="94"/>
      <c r="G133" s="157"/>
    </row>
    <row r="134" spans="1:9" ht="14.4" thickBot="1" x14ac:dyDescent="0.35">
      <c r="A134" s="105"/>
      <c r="B134" s="106"/>
      <c r="C134" s="106"/>
      <c r="D134" s="106"/>
      <c r="E134" s="106"/>
      <c r="F134" s="106"/>
      <c r="G134" s="158"/>
    </row>
    <row r="135" spans="1:9" ht="15" customHeight="1" x14ac:dyDescent="0.3">
      <c r="A135" s="107" t="str">
        <f>IFERROR(VLOOKUP(D21,Data!C:H,6,0),"")</f>
        <v>1. Kopie dokladů vztahujících se k vyúčtování dotace včetně kopií dokladů o jejich úhradě.
2. Propagace loga Karlovarský kraj.
3. Povinné přílohy k dokladům podle charakteru výdaje.
4. Fotodokumentace.</v>
      </c>
      <c r="B135" s="108"/>
      <c r="C135" s="108"/>
      <c r="D135" s="108"/>
      <c r="E135" s="108"/>
      <c r="F135" s="108"/>
      <c r="G135" s="162"/>
      <c r="I135" s="9"/>
    </row>
    <row r="136" spans="1:9" x14ac:dyDescent="0.3">
      <c r="A136" s="109"/>
      <c r="B136" s="110"/>
      <c r="C136" s="110"/>
      <c r="D136" s="110"/>
      <c r="E136" s="110"/>
      <c r="F136" s="110"/>
      <c r="G136" s="163"/>
      <c r="I136" s="9"/>
    </row>
    <row r="137" spans="1:9" x14ac:dyDescent="0.3">
      <c r="A137" s="109"/>
      <c r="B137" s="110"/>
      <c r="C137" s="110"/>
      <c r="D137" s="110"/>
      <c r="E137" s="110"/>
      <c r="F137" s="110"/>
      <c r="G137" s="163"/>
    </row>
    <row r="138" spans="1:9" x14ac:dyDescent="0.3">
      <c r="A138" s="109"/>
      <c r="B138" s="110"/>
      <c r="C138" s="110"/>
      <c r="D138" s="110"/>
      <c r="E138" s="110"/>
      <c r="F138" s="110"/>
      <c r="G138" s="163"/>
    </row>
    <row r="139" spans="1:9" x14ac:dyDescent="0.3">
      <c r="A139" s="109"/>
      <c r="B139" s="110"/>
      <c r="C139" s="110"/>
      <c r="D139" s="110"/>
      <c r="E139" s="110"/>
      <c r="F139" s="110"/>
      <c r="G139" s="163"/>
    </row>
    <row r="140" spans="1:9" x14ac:dyDescent="0.3">
      <c r="A140" s="109"/>
      <c r="B140" s="110"/>
      <c r="C140" s="110"/>
      <c r="D140" s="110"/>
      <c r="E140" s="110"/>
      <c r="F140" s="110"/>
      <c r="G140" s="163"/>
    </row>
    <row r="141" spans="1:9" x14ac:dyDescent="0.3">
      <c r="A141" s="109"/>
      <c r="B141" s="110"/>
      <c r="C141" s="110"/>
      <c r="D141" s="110"/>
      <c r="E141" s="110"/>
      <c r="F141" s="110"/>
      <c r="G141" s="163"/>
    </row>
    <row r="142" spans="1:9" x14ac:dyDescent="0.3">
      <c r="A142" s="109"/>
      <c r="B142" s="110"/>
      <c r="C142" s="110"/>
      <c r="D142" s="110"/>
      <c r="E142" s="110"/>
      <c r="F142" s="110"/>
      <c r="G142" s="163"/>
    </row>
    <row r="143" spans="1:9" x14ac:dyDescent="0.3">
      <c r="A143" s="109"/>
      <c r="B143" s="110"/>
      <c r="C143" s="110"/>
      <c r="D143" s="110"/>
      <c r="E143" s="110"/>
      <c r="F143" s="110"/>
      <c r="G143" s="163"/>
    </row>
    <row r="144" spans="1:9" x14ac:dyDescent="0.3">
      <c r="A144" s="109"/>
      <c r="B144" s="110"/>
      <c r="C144" s="110"/>
      <c r="D144" s="110"/>
      <c r="E144" s="110"/>
      <c r="F144" s="110"/>
      <c r="G144" s="163"/>
    </row>
    <row r="145" spans="1:7" x14ac:dyDescent="0.3">
      <c r="A145" s="109"/>
      <c r="B145" s="110"/>
      <c r="C145" s="110"/>
      <c r="D145" s="110"/>
      <c r="E145" s="110"/>
      <c r="F145" s="110"/>
      <c r="G145" s="163"/>
    </row>
    <row r="146" spans="1:7" x14ac:dyDescent="0.3">
      <c r="A146" s="109"/>
      <c r="B146" s="110"/>
      <c r="C146" s="110"/>
      <c r="D146" s="110"/>
      <c r="E146" s="110"/>
      <c r="F146" s="110"/>
      <c r="G146" s="163"/>
    </row>
    <row r="147" spans="1:7" x14ac:dyDescent="0.3">
      <c r="A147" s="109"/>
      <c r="B147" s="110"/>
      <c r="C147" s="110"/>
      <c r="D147" s="110"/>
      <c r="E147" s="110"/>
      <c r="F147" s="110"/>
      <c r="G147" s="163"/>
    </row>
    <row r="148" spans="1:7" x14ac:dyDescent="0.3">
      <c r="A148" s="109"/>
      <c r="B148" s="110"/>
      <c r="C148" s="110"/>
      <c r="D148" s="110"/>
      <c r="E148" s="110"/>
      <c r="F148" s="110"/>
      <c r="G148" s="163"/>
    </row>
    <row r="149" spans="1:7" x14ac:dyDescent="0.3">
      <c r="A149" s="109"/>
      <c r="B149" s="110"/>
      <c r="C149" s="110"/>
      <c r="D149" s="110"/>
      <c r="E149" s="110"/>
      <c r="F149" s="110"/>
      <c r="G149" s="163"/>
    </row>
    <row r="150" spans="1:7" x14ac:dyDescent="0.3">
      <c r="A150" s="109"/>
      <c r="B150" s="110"/>
      <c r="C150" s="110"/>
      <c r="D150" s="110"/>
      <c r="E150" s="110"/>
      <c r="F150" s="110"/>
      <c r="G150" s="163"/>
    </row>
    <row r="151" spans="1:7" x14ac:dyDescent="0.3">
      <c r="A151" s="109"/>
      <c r="B151" s="110"/>
      <c r="C151" s="110"/>
      <c r="D151" s="110"/>
      <c r="E151" s="110"/>
      <c r="F151" s="110"/>
      <c r="G151" s="163"/>
    </row>
    <row r="152" spans="1:7" x14ac:dyDescent="0.3">
      <c r="A152" s="109"/>
      <c r="B152" s="110"/>
      <c r="C152" s="110"/>
      <c r="D152" s="110"/>
      <c r="E152" s="110"/>
      <c r="F152" s="110"/>
      <c r="G152" s="163"/>
    </row>
    <row r="153" spans="1:7" x14ac:dyDescent="0.3">
      <c r="A153" s="109"/>
      <c r="B153" s="110"/>
      <c r="C153" s="110"/>
      <c r="D153" s="110"/>
      <c r="E153" s="110"/>
      <c r="F153" s="110"/>
      <c r="G153" s="163"/>
    </row>
    <row r="154" spans="1:7" x14ac:dyDescent="0.3">
      <c r="A154" s="109"/>
      <c r="B154" s="110"/>
      <c r="C154" s="110"/>
      <c r="D154" s="110"/>
      <c r="E154" s="110"/>
      <c r="F154" s="110"/>
      <c r="G154" s="163"/>
    </row>
    <row r="155" spans="1:7" x14ac:dyDescent="0.3">
      <c r="A155" s="109"/>
      <c r="B155" s="110"/>
      <c r="C155" s="110"/>
      <c r="D155" s="110"/>
      <c r="E155" s="110"/>
      <c r="F155" s="110"/>
      <c r="G155" s="163"/>
    </row>
    <row r="156" spans="1:7" x14ac:dyDescent="0.3">
      <c r="A156" s="109"/>
      <c r="B156" s="110"/>
      <c r="C156" s="110"/>
      <c r="D156" s="110"/>
      <c r="E156" s="110"/>
      <c r="F156" s="110"/>
      <c r="G156" s="163"/>
    </row>
    <row r="157" spans="1:7" x14ac:dyDescent="0.3">
      <c r="A157" s="109"/>
      <c r="B157" s="110"/>
      <c r="C157" s="110"/>
      <c r="D157" s="110"/>
      <c r="E157" s="110"/>
      <c r="F157" s="110"/>
      <c r="G157" s="163"/>
    </row>
    <row r="158" spans="1:7" ht="14.4" thickBot="1" x14ac:dyDescent="0.35">
      <c r="A158" s="111"/>
      <c r="B158" s="112"/>
      <c r="C158" s="112"/>
      <c r="D158" s="112"/>
      <c r="E158" s="112"/>
      <c r="F158" s="112"/>
      <c r="G158" s="164"/>
    </row>
    <row r="159" spans="1:7" ht="16.5" customHeight="1" x14ac:dyDescent="0.3">
      <c r="A159" s="154" t="s">
        <v>69</v>
      </c>
      <c r="B159" s="155"/>
      <c r="C159" s="155"/>
      <c r="D159" s="155"/>
      <c r="E159" s="155"/>
      <c r="F159" s="155"/>
      <c r="G159" s="39">
        <f>SUM(G135:G158)</f>
        <v>0</v>
      </c>
    </row>
    <row r="160" spans="1:7" x14ac:dyDescent="0.3">
      <c r="A160" s="93" t="s">
        <v>70</v>
      </c>
      <c r="B160" s="93"/>
      <c r="C160" s="93"/>
      <c r="D160" s="93"/>
      <c r="E160" s="93"/>
      <c r="F160" s="93"/>
      <c r="G160" s="93"/>
    </row>
    <row r="161" spans="1:7" x14ac:dyDescent="0.3">
      <c r="A161" s="93"/>
      <c r="B161" s="93"/>
      <c r="C161" s="93"/>
      <c r="D161" s="93"/>
      <c r="E161" s="93"/>
      <c r="F161" s="93"/>
      <c r="G161" s="93"/>
    </row>
    <row r="162" spans="1:7" ht="14.4" thickBot="1" x14ac:dyDescent="0.35">
      <c r="A162" s="93"/>
      <c r="B162" s="93"/>
      <c r="C162" s="93"/>
      <c r="D162" s="93"/>
      <c r="E162" s="93"/>
      <c r="F162" s="93"/>
      <c r="G162" s="93"/>
    </row>
    <row r="163" spans="1:7" x14ac:dyDescent="0.3">
      <c r="A163" s="102" t="s">
        <v>71</v>
      </c>
      <c r="B163" s="103"/>
      <c r="C163" s="103"/>
      <c r="D163" s="103" t="s">
        <v>72</v>
      </c>
      <c r="E163" s="103"/>
      <c r="F163" s="103" t="s">
        <v>73</v>
      </c>
      <c r="G163" s="133"/>
    </row>
    <row r="164" spans="1:7" x14ac:dyDescent="0.3">
      <c r="A164" s="104"/>
      <c r="B164" s="94"/>
      <c r="C164" s="94"/>
      <c r="D164" s="113"/>
      <c r="E164" s="113"/>
      <c r="F164" s="134">
        <f ca="1">TODAY()</f>
        <v>46314</v>
      </c>
      <c r="G164" s="95"/>
    </row>
    <row r="165" spans="1:7" x14ac:dyDescent="0.3">
      <c r="A165" s="104" t="s">
        <v>74</v>
      </c>
      <c r="B165" s="94"/>
      <c r="C165" s="94"/>
      <c r="D165" s="94" t="s">
        <v>75</v>
      </c>
      <c r="E165" s="94"/>
      <c r="F165" s="94" t="s">
        <v>76</v>
      </c>
      <c r="G165" s="95"/>
    </row>
    <row r="166" spans="1:7" x14ac:dyDescent="0.3">
      <c r="A166" s="104"/>
      <c r="B166" s="94"/>
      <c r="C166" s="94"/>
      <c r="D166" s="113"/>
      <c r="E166" s="113"/>
      <c r="F166" s="113"/>
      <c r="G166" s="114"/>
    </row>
    <row r="167" spans="1:7" ht="15.75" customHeight="1" x14ac:dyDescent="0.3">
      <c r="A167" s="104" t="s">
        <v>77</v>
      </c>
      <c r="B167" s="94"/>
      <c r="C167" s="94"/>
      <c r="D167" s="94" t="s">
        <v>78</v>
      </c>
      <c r="E167" s="94"/>
      <c r="F167" s="94" t="s">
        <v>79</v>
      </c>
      <c r="G167" s="95"/>
    </row>
    <row r="168" spans="1:7" x14ac:dyDescent="0.3">
      <c r="A168" s="104"/>
      <c r="B168" s="94"/>
      <c r="C168" s="94"/>
      <c r="D168" s="94"/>
      <c r="E168" s="94"/>
      <c r="F168" s="94"/>
      <c r="G168" s="95"/>
    </row>
    <row r="169" spans="1:7" ht="15" customHeight="1" x14ac:dyDescent="0.3">
      <c r="A169" s="100"/>
      <c r="B169" s="96"/>
      <c r="C169" s="96"/>
      <c r="D169" s="96"/>
      <c r="E169" s="96"/>
      <c r="F169" s="96"/>
      <c r="G169" s="98"/>
    </row>
    <row r="170" spans="1:7" ht="15" customHeight="1" x14ac:dyDescent="0.3">
      <c r="A170" s="100"/>
      <c r="B170" s="96"/>
      <c r="C170" s="96"/>
      <c r="D170" s="96"/>
      <c r="E170" s="96"/>
      <c r="F170" s="96"/>
      <c r="G170" s="98"/>
    </row>
    <row r="171" spans="1:7" ht="14.4" thickBot="1" x14ac:dyDescent="0.35">
      <c r="A171" s="101"/>
      <c r="B171" s="97"/>
      <c r="C171" s="97"/>
      <c r="D171" s="97"/>
      <c r="E171" s="97"/>
      <c r="F171" s="97"/>
      <c r="G171" s="99"/>
    </row>
  </sheetData>
  <mergeCells count="68">
    <mergeCell ref="A79:G79"/>
    <mergeCell ref="A110:D110"/>
    <mergeCell ref="A111:G113"/>
    <mergeCell ref="A36:C37"/>
    <mergeCell ref="D36:G37"/>
    <mergeCell ref="A41:G43"/>
    <mergeCell ref="A45:G45"/>
    <mergeCell ref="A76:D76"/>
    <mergeCell ref="A6:D7"/>
    <mergeCell ref="A159:F159"/>
    <mergeCell ref="G132:G134"/>
    <mergeCell ref="E5:G10"/>
    <mergeCell ref="A5:D5"/>
    <mergeCell ref="A13:D13"/>
    <mergeCell ref="D38:G38"/>
    <mergeCell ref="D39:G39"/>
    <mergeCell ref="A38:C38"/>
    <mergeCell ref="A39:C39"/>
    <mergeCell ref="A30:G32"/>
    <mergeCell ref="A33:C33"/>
    <mergeCell ref="A34:C35"/>
    <mergeCell ref="A8:D8"/>
    <mergeCell ref="D33:G33"/>
    <mergeCell ref="G135:G158"/>
    <mergeCell ref="A1:G1"/>
    <mergeCell ref="A2:G2"/>
    <mergeCell ref="A3:D3"/>
    <mergeCell ref="A4:D4"/>
    <mergeCell ref="E3:G4"/>
    <mergeCell ref="A10:D10"/>
    <mergeCell ref="A11:D11"/>
    <mergeCell ref="A15:G17"/>
    <mergeCell ref="A18:G20"/>
    <mergeCell ref="A12:D12"/>
    <mergeCell ref="E13:G14"/>
    <mergeCell ref="E11:G12"/>
    <mergeCell ref="D164:E164"/>
    <mergeCell ref="A40:C40"/>
    <mergeCell ref="D40:G40"/>
    <mergeCell ref="A21:C23"/>
    <mergeCell ref="D21:G23"/>
    <mergeCell ref="A26:C29"/>
    <mergeCell ref="D25:G25"/>
    <mergeCell ref="D26:G29"/>
    <mergeCell ref="A24:C24"/>
    <mergeCell ref="D24:G24"/>
    <mergeCell ref="A25:C25"/>
    <mergeCell ref="F163:G163"/>
    <mergeCell ref="F164:G164"/>
    <mergeCell ref="A160:G162"/>
    <mergeCell ref="D34:G35"/>
    <mergeCell ref="A129:G131"/>
    <mergeCell ref="A127:G128"/>
    <mergeCell ref="F167:G168"/>
    <mergeCell ref="D169:E171"/>
    <mergeCell ref="F169:G171"/>
    <mergeCell ref="A169:C171"/>
    <mergeCell ref="A132:F134"/>
    <mergeCell ref="A135:F158"/>
    <mergeCell ref="A165:C166"/>
    <mergeCell ref="D165:E165"/>
    <mergeCell ref="D166:E166"/>
    <mergeCell ref="F165:G165"/>
    <mergeCell ref="F166:G166"/>
    <mergeCell ref="A167:C168"/>
    <mergeCell ref="D167:E168"/>
    <mergeCell ref="A163:C164"/>
    <mergeCell ref="D163:E163"/>
  </mergeCells>
  <conditionalFormatting sqref="B46:F75">
    <cfRule type="expression" dxfId="1" priority="2">
      <formula>$D$40="neinvestice"</formula>
    </cfRule>
  </conditionalFormatting>
  <conditionalFormatting sqref="B80:F109">
    <cfRule type="expression" dxfId="0" priority="1">
      <formula>$D$40="investice"</formula>
    </cfRule>
  </conditionalFormatting>
  <dataValidations count="1">
    <dataValidation type="list" allowBlank="1" showInputMessage="1" showErrorMessage="1" sqref="D40:G40" xr:uid="{A4D7011D-D895-4EA8-9390-DFC9537A11AD}">
      <formula1>"Investice, neinvestice"</formula1>
    </dataValidation>
  </dataValidations>
  <printOptions horizontalCentered="1"/>
  <pageMargins left="0.70866141732283472" right="0.70866141732283472" top="0.78740157480314965" bottom="0.59055118110236227" header="0.31496062992125984" footer="0.31496062992125984"/>
  <pageSetup paperSize="9" scale="74" fitToHeight="0" orientation="portrait" horizontalDpi="4294967293" verticalDpi="4294967293" r:id="rId1"/>
  <headerFooter differentFirst="1">
    <oddFooter>&amp;C&amp;"Times New Roman,Obyčejné"Strana: &amp;P / &amp;N</oddFooter>
    <firstHeader>&amp;L&amp;G</firstHeader>
    <firstFooter>&amp;CStrana: &amp;P / &amp;N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Varování!" error="Z nabízeného seznamu vyberte jednu položku." promptTitle="Zadání typu příjemce" prompt="Z nabízeného seznamu vyberte typ příjemce dotace." xr:uid="{00000000-0002-0000-0000-000000000000}">
          <x14:formula1>
            <xm:f>Data!$K$2:$K$4</xm:f>
          </x14:formula1>
          <xm:sqref>D33:G33</xm:sqref>
        </x14:dataValidation>
        <x14:dataValidation type="list" allowBlank="1" showInputMessage="1" showErrorMessage="1" errorTitle="Varování!" error="Z nabízeného seznamu vyberte jednu položku." promptTitle="Zadání plátce DPH" prompt="Z nabízeného seznamu vyberte, zda příjemce dotace je či není plátce DPH." xr:uid="{00000000-0002-0000-0000-000001000000}">
          <x14:formula1>
            <xm:f>Data!$L$2:$L$3</xm:f>
          </x14:formula1>
          <xm:sqref>D38:G38</xm:sqref>
        </x14:dataValidation>
        <x14:dataValidation type="list" allowBlank="1" showInputMessage="1" showErrorMessage="1" errorTitle="Varování!" error="Z nabízeného seznamu vyberte jednu hodnotu." promptTitle="Uplatňuje příjemce dotace DPH?" prompt="Z nabízeného seznamu vyberte, zda uplatňujete DPH jako uznatelný výdaj či nikoliv." xr:uid="{00000000-0002-0000-0000-000002000000}">
          <x14:formula1>
            <xm:f>Data!$M$2:$M$3</xm:f>
          </x14:formula1>
          <xm:sqref>D39:G39</xm:sqref>
        </x14:dataValidation>
        <x14:dataValidation type="list" allowBlank="1" showInputMessage="1" showErrorMessage="1" errorTitle="Varování!" error="Z nabízeného seznamu vyberte jednu položku." promptTitle="Zadání názvu programu" prompt="Z nabízeného seznamu vyberte dotační program nebo individuální dotaci." xr:uid="{00000000-0002-0000-0000-000003000000}">
          <x14:formula1>
            <xm:f>Data!$C$2:$C$121</xm:f>
          </x14:formula1>
          <xm:sqref>D21:G23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I51"/>
  <sheetViews>
    <sheetView showZeros="0" view="pageBreakPreview" topLeftCell="A16" zoomScale="130" zoomScaleNormal="130" zoomScaleSheetLayoutView="130" workbookViewId="0">
      <selection activeCell="A16" sqref="A16:G17"/>
    </sheetView>
  </sheetViews>
  <sheetFormatPr defaultColWidth="9.109375" defaultRowHeight="13.8" x14ac:dyDescent="0.25"/>
  <cols>
    <col min="1" max="7" width="12.6640625" style="36" customWidth="1"/>
    <col min="8" max="16384" width="9.109375" style="36"/>
  </cols>
  <sheetData>
    <row r="1" spans="1:7" s="4" customFormat="1" x14ac:dyDescent="0.3">
      <c r="A1" s="148" t="s">
        <v>0</v>
      </c>
      <c r="B1" s="148"/>
      <c r="C1" s="148"/>
      <c r="D1" s="148"/>
      <c r="E1" s="148"/>
      <c r="F1" s="148"/>
      <c r="G1" s="148"/>
    </row>
    <row r="2" spans="1:7" s="4" customFormat="1" x14ac:dyDescent="0.3">
      <c r="A2" s="148" t="s">
        <v>1</v>
      </c>
      <c r="B2" s="148"/>
      <c r="C2" s="148"/>
      <c r="D2" s="148"/>
      <c r="E2" s="148"/>
      <c r="F2" s="148"/>
      <c r="G2" s="148"/>
    </row>
    <row r="3" spans="1:7" s="4" customFormat="1" ht="14.4" thickBot="1" x14ac:dyDescent="0.35">
      <c r="A3" s="136"/>
      <c r="B3" s="136"/>
      <c r="C3" s="136"/>
      <c r="D3" s="136"/>
      <c r="E3" s="136"/>
      <c r="F3" s="136"/>
      <c r="G3" s="136"/>
    </row>
    <row r="4" spans="1:7" s="4" customFormat="1" ht="15" customHeight="1" x14ac:dyDescent="0.3">
      <c r="A4" s="149" t="s">
        <v>2</v>
      </c>
      <c r="B4" s="150"/>
      <c r="C4" s="150"/>
      <c r="D4" s="151"/>
      <c r="E4" s="142" t="s">
        <v>3</v>
      </c>
      <c r="F4" s="143"/>
      <c r="G4" s="144"/>
    </row>
    <row r="5" spans="1:7" s="4" customFormat="1" x14ac:dyDescent="0.3">
      <c r="A5" s="152"/>
      <c r="B5" s="93"/>
      <c r="C5" s="93"/>
      <c r="D5" s="153"/>
      <c r="E5" s="145"/>
      <c r="F5" s="146"/>
      <c r="G5" s="147"/>
    </row>
    <row r="6" spans="1:7" s="4" customFormat="1" x14ac:dyDescent="0.3">
      <c r="A6" s="152" t="s">
        <v>4</v>
      </c>
      <c r="B6" s="93"/>
      <c r="C6" s="93"/>
      <c r="D6" s="153"/>
      <c r="E6" s="135"/>
      <c r="F6" s="136"/>
      <c r="G6" s="137"/>
    </row>
    <row r="7" spans="1:7" s="4" customFormat="1" ht="12.75" customHeight="1" x14ac:dyDescent="0.3">
      <c r="A7" s="152" t="s">
        <v>281</v>
      </c>
      <c r="B7" s="93"/>
      <c r="C7" s="93"/>
      <c r="D7" s="153"/>
      <c r="E7" s="135"/>
      <c r="F7" s="136"/>
      <c r="G7" s="137"/>
    </row>
    <row r="8" spans="1:7" s="4" customFormat="1" ht="3.75" customHeight="1" x14ac:dyDescent="0.3">
      <c r="A8" s="152"/>
      <c r="B8" s="93"/>
      <c r="C8" s="93"/>
      <c r="D8" s="153"/>
      <c r="E8" s="135"/>
      <c r="F8" s="136"/>
      <c r="G8" s="137"/>
    </row>
    <row r="9" spans="1:7" s="4" customFormat="1" x14ac:dyDescent="0.3">
      <c r="A9" s="152" t="s">
        <v>5</v>
      </c>
      <c r="B9" s="93"/>
      <c r="C9" s="93"/>
      <c r="D9" s="153"/>
      <c r="E9" s="135"/>
      <c r="F9" s="136"/>
      <c r="G9" s="137"/>
    </row>
    <row r="10" spans="1:7" s="4" customFormat="1" x14ac:dyDescent="0.3">
      <c r="A10" s="152" t="s">
        <v>6</v>
      </c>
      <c r="B10" s="93"/>
      <c r="C10" s="93"/>
      <c r="D10" s="153"/>
      <c r="E10" s="135"/>
      <c r="F10" s="136"/>
      <c r="G10" s="137"/>
    </row>
    <row r="11" spans="1:7" s="4" customFormat="1" ht="14.4" thickBot="1" x14ac:dyDescent="0.35">
      <c r="A11" s="135" t="s">
        <v>7</v>
      </c>
      <c r="B11" s="136"/>
      <c r="C11" s="136"/>
      <c r="D11" s="137"/>
      <c r="E11" s="139"/>
      <c r="F11" s="140"/>
      <c r="G11" s="141"/>
    </row>
    <row r="12" spans="1:7" s="4" customFormat="1" x14ac:dyDescent="0.3">
      <c r="A12" s="135" t="s">
        <v>8</v>
      </c>
      <c r="B12" s="136"/>
      <c r="C12" s="136"/>
      <c r="D12" s="137"/>
      <c r="E12" s="142" t="s">
        <v>9</v>
      </c>
      <c r="F12" s="143"/>
      <c r="G12" s="144"/>
    </row>
    <row r="13" spans="1:7" s="4" customFormat="1" ht="15" customHeight="1" x14ac:dyDescent="0.3">
      <c r="A13" s="135" t="s">
        <v>10</v>
      </c>
      <c r="B13" s="136"/>
      <c r="C13" s="136"/>
      <c r="D13" s="137"/>
      <c r="E13" s="145"/>
      <c r="F13" s="146"/>
      <c r="G13" s="147"/>
    </row>
    <row r="14" spans="1:7" s="4" customFormat="1" x14ac:dyDescent="0.3">
      <c r="A14" s="135" t="s">
        <v>11</v>
      </c>
      <c r="B14" s="136"/>
      <c r="C14" s="136"/>
      <c r="D14" s="137"/>
      <c r="E14" s="135"/>
      <c r="F14" s="136"/>
      <c r="G14" s="137"/>
    </row>
    <row r="15" spans="1:7" s="4" customFormat="1" ht="14.4" thickBot="1" x14ac:dyDescent="0.35">
      <c r="A15" s="33"/>
      <c r="B15" s="34"/>
      <c r="C15" s="34"/>
      <c r="D15" s="35"/>
      <c r="E15" s="139"/>
      <c r="F15" s="140"/>
      <c r="G15" s="141"/>
    </row>
    <row r="16" spans="1:7" s="4" customFormat="1" x14ac:dyDescent="0.3">
      <c r="A16" s="138" t="s">
        <v>80</v>
      </c>
      <c r="B16" s="138"/>
      <c r="C16" s="138"/>
      <c r="D16" s="138"/>
      <c r="E16" s="138"/>
      <c r="F16" s="138"/>
      <c r="G16" s="138"/>
    </row>
    <row r="17" spans="1:9" s="37" customFormat="1" ht="15" customHeight="1" x14ac:dyDescent="0.3">
      <c r="A17" s="138"/>
      <c r="B17" s="138"/>
      <c r="C17" s="138"/>
      <c r="D17" s="138"/>
      <c r="E17" s="138"/>
      <c r="F17" s="138"/>
      <c r="G17" s="138"/>
      <c r="I17" s="38"/>
    </row>
    <row r="18" spans="1:9" s="4" customFormat="1" x14ac:dyDescent="0.3">
      <c r="A18" s="93" t="s">
        <v>12</v>
      </c>
      <c r="B18" s="93"/>
      <c r="C18" s="93"/>
      <c r="D18" s="93"/>
      <c r="E18" s="93"/>
      <c r="F18" s="93"/>
      <c r="G18" s="93"/>
    </row>
    <row r="19" spans="1:9" s="4" customFormat="1" ht="14.4" thickBot="1" x14ac:dyDescent="0.35">
      <c r="A19" s="93"/>
      <c r="B19" s="93"/>
      <c r="C19" s="93"/>
      <c r="D19" s="93"/>
      <c r="E19" s="93"/>
      <c r="F19" s="93"/>
      <c r="G19" s="93"/>
    </row>
    <row r="20" spans="1:9" s="4" customFormat="1" x14ac:dyDescent="0.3">
      <c r="A20" s="102" t="s">
        <v>13</v>
      </c>
      <c r="B20" s="103"/>
      <c r="C20" s="103"/>
      <c r="D20" s="103" t="str">
        <f>FV!D21</f>
        <v>Program na podporu údržby a obnovy sportovních zařízení</v>
      </c>
      <c r="E20" s="103"/>
      <c r="F20" s="103"/>
      <c r="G20" s="133"/>
    </row>
    <row r="21" spans="1:9" s="4" customFormat="1" x14ac:dyDescent="0.3">
      <c r="A21" s="118"/>
      <c r="B21" s="119"/>
      <c r="C21" s="119"/>
      <c r="D21" s="119"/>
      <c r="E21" s="119"/>
      <c r="F21" s="119"/>
      <c r="G21" s="211"/>
    </row>
    <row r="22" spans="1:9" s="4" customFormat="1" ht="14.4" thickBot="1" x14ac:dyDescent="0.35">
      <c r="A22" s="104"/>
      <c r="B22" s="94"/>
      <c r="C22" s="94"/>
      <c r="D22" s="94"/>
      <c r="E22" s="94"/>
      <c r="F22" s="94"/>
      <c r="G22" s="95"/>
    </row>
    <row r="23" spans="1:9" s="4" customFormat="1" x14ac:dyDescent="0.3">
      <c r="A23" s="104" t="s">
        <v>15</v>
      </c>
      <c r="B23" s="94"/>
      <c r="C23" s="121"/>
      <c r="D23" s="122">
        <f>FV!D24</f>
        <v>0</v>
      </c>
      <c r="E23" s="123"/>
      <c r="F23" s="123"/>
      <c r="G23" s="124"/>
    </row>
    <row r="24" spans="1:9" s="4" customFormat="1" x14ac:dyDescent="0.3">
      <c r="A24" s="104" t="s">
        <v>16</v>
      </c>
      <c r="B24" s="94"/>
      <c r="C24" s="121"/>
      <c r="D24" s="132">
        <f>FV!D25</f>
        <v>0</v>
      </c>
      <c r="E24" s="113"/>
      <c r="F24" s="113"/>
      <c r="G24" s="114"/>
    </row>
    <row r="25" spans="1:9" s="4" customFormat="1" x14ac:dyDescent="0.3">
      <c r="A25" s="104" t="s">
        <v>17</v>
      </c>
      <c r="B25" s="94"/>
      <c r="C25" s="121"/>
      <c r="D25" s="132">
        <f>FV!D26</f>
        <v>0</v>
      </c>
      <c r="E25" s="113"/>
      <c r="F25" s="113"/>
      <c r="G25" s="114"/>
    </row>
    <row r="26" spans="1:9" s="4" customFormat="1" x14ac:dyDescent="0.3">
      <c r="A26" s="104"/>
      <c r="B26" s="94"/>
      <c r="C26" s="121"/>
      <c r="D26" s="132"/>
      <c r="E26" s="113"/>
      <c r="F26" s="113"/>
      <c r="G26" s="114"/>
    </row>
    <row r="27" spans="1:9" s="4" customFormat="1" x14ac:dyDescent="0.3">
      <c r="A27" s="104"/>
      <c r="B27" s="94"/>
      <c r="C27" s="121"/>
      <c r="D27" s="132"/>
      <c r="E27" s="113"/>
      <c r="F27" s="113"/>
      <c r="G27" s="114"/>
    </row>
    <row r="28" spans="1:9" s="4" customFormat="1" ht="14.4" thickBot="1" x14ac:dyDescent="0.35">
      <c r="A28" s="105"/>
      <c r="B28" s="106"/>
      <c r="C28" s="131"/>
      <c r="D28" s="128"/>
      <c r="E28" s="129"/>
      <c r="F28" s="129"/>
      <c r="G28" s="130"/>
    </row>
    <row r="29" spans="1:9" s="4" customFormat="1" x14ac:dyDescent="0.3">
      <c r="A29" s="93" t="s">
        <v>18</v>
      </c>
      <c r="B29" s="93"/>
      <c r="C29" s="93"/>
      <c r="D29" s="93"/>
      <c r="E29" s="93"/>
      <c r="F29" s="93"/>
      <c r="G29" s="93"/>
    </row>
    <row r="30" spans="1:9" s="4" customFormat="1" ht="14.4" thickBot="1" x14ac:dyDescent="0.35">
      <c r="A30" s="93"/>
      <c r="B30" s="93"/>
      <c r="C30" s="93"/>
      <c r="D30" s="93"/>
      <c r="E30" s="93"/>
      <c r="F30" s="93"/>
      <c r="G30" s="93"/>
    </row>
    <row r="31" spans="1:9" s="4" customFormat="1" x14ac:dyDescent="0.3">
      <c r="A31" s="102" t="str">
        <f>FV!A34</f>
        <v>Název právnické osoby:</v>
      </c>
      <c r="B31" s="103"/>
      <c r="C31" s="117"/>
      <c r="D31" s="122">
        <f>FV!D34</f>
        <v>0</v>
      </c>
      <c r="E31" s="123"/>
      <c r="F31" s="123"/>
      <c r="G31" s="124"/>
    </row>
    <row r="32" spans="1:9" s="4" customFormat="1" x14ac:dyDescent="0.3">
      <c r="A32" s="104"/>
      <c r="B32" s="94"/>
      <c r="C32" s="121"/>
      <c r="D32" s="132"/>
      <c r="E32" s="113"/>
      <c r="F32" s="113"/>
      <c r="G32" s="114"/>
    </row>
    <row r="33" spans="1:7" s="4" customFormat="1" x14ac:dyDescent="0.3">
      <c r="A33" s="170" t="str">
        <f>FV!A36</f>
        <v>Adresa sídla:</v>
      </c>
      <c r="B33" s="171"/>
      <c r="C33" s="172"/>
      <c r="D33" s="176">
        <f>FV!D36</f>
        <v>0</v>
      </c>
      <c r="E33" s="177"/>
      <c r="F33" s="177"/>
      <c r="G33" s="178"/>
    </row>
    <row r="34" spans="1:7" s="4" customFormat="1" ht="14.4" thickBot="1" x14ac:dyDescent="0.35">
      <c r="A34" s="139"/>
      <c r="B34" s="140"/>
      <c r="C34" s="141"/>
      <c r="D34" s="208"/>
      <c r="E34" s="209"/>
      <c r="F34" s="209"/>
      <c r="G34" s="210"/>
    </row>
    <row r="35" spans="1:7" s="4" customFormat="1" x14ac:dyDescent="0.3">
      <c r="A35" s="93" t="s">
        <v>81</v>
      </c>
      <c r="B35" s="93"/>
      <c r="C35" s="93"/>
      <c r="D35" s="93"/>
      <c r="E35" s="93"/>
      <c r="F35" s="93"/>
      <c r="G35" s="93"/>
    </row>
    <row r="36" spans="1:7" s="4" customFormat="1" ht="14.4" thickBot="1" x14ac:dyDescent="0.35">
      <c r="A36" s="93"/>
      <c r="B36" s="93"/>
      <c r="C36" s="93"/>
      <c r="D36" s="93"/>
      <c r="E36" s="93"/>
      <c r="F36" s="93"/>
      <c r="G36" s="93"/>
    </row>
    <row r="37" spans="1:7" ht="14.4" thickBot="1" x14ac:dyDescent="0.3">
      <c r="A37" s="182" t="s">
        <v>82</v>
      </c>
      <c r="B37" s="183"/>
      <c r="C37" s="184"/>
      <c r="D37" s="185" t="str">
        <f>IFERROR(VLOOKUP(FV!D21,Data!C:G,5,0),"")</f>
        <v>7882138002/5500 - ZBÚ Raiffeisen Bank</v>
      </c>
      <c r="E37" s="185"/>
      <c r="F37" s="186"/>
      <c r="G37" s="187"/>
    </row>
    <row r="38" spans="1:7" x14ac:dyDescent="0.25">
      <c r="A38" s="188" t="s">
        <v>83</v>
      </c>
      <c r="B38" s="189"/>
      <c r="C38" s="190"/>
      <c r="D38" s="196"/>
      <c r="E38" s="197"/>
      <c r="F38" s="202"/>
      <c r="G38" s="203"/>
    </row>
    <row r="39" spans="1:7" x14ac:dyDescent="0.25">
      <c r="A39" s="194" t="s">
        <v>84</v>
      </c>
      <c r="B39" s="195"/>
      <c r="C39" s="195"/>
      <c r="D39" s="198">
        <f>IF(FV!F122="",FV!F124,FV!F122)</f>
        <v>0</v>
      </c>
      <c r="E39" s="199"/>
      <c r="F39" s="204"/>
      <c r="G39" s="205"/>
    </row>
    <row r="40" spans="1:7" ht="14.4" thickBot="1" x14ac:dyDescent="0.3">
      <c r="A40" s="191" t="s">
        <v>85</v>
      </c>
      <c r="B40" s="192"/>
      <c r="C40" s="193"/>
      <c r="D40" s="200"/>
      <c r="E40" s="201"/>
      <c r="F40" s="206"/>
      <c r="G40" s="207"/>
    </row>
    <row r="41" spans="1:7" x14ac:dyDescent="0.25">
      <c r="A41" s="93" t="s">
        <v>86</v>
      </c>
      <c r="B41" s="93"/>
      <c r="C41" s="93"/>
      <c r="D41" s="93"/>
      <c r="E41" s="93"/>
      <c r="F41" s="93"/>
      <c r="G41" s="93"/>
    </row>
    <row r="42" spans="1:7" ht="14.4" thickBot="1" x14ac:dyDescent="0.3">
      <c r="A42" s="93"/>
      <c r="B42" s="93"/>
      <c r="C42" s="93"/>
      <c r="D42" s="93"/>
      <c r="E42" s="93"/>
      <c r="F42" s="93"/>
      <c r="G42" s="93"/>
    </row>
    <row r="43" spans="1:7" x14ac:dyDescent="0.25">
      <c r="A43" s="102" t="s">
        <v>71</v>
      </c>
      <c r="B43" s="103"/>
      <c r="C43" s="103"/>
      <c r="D43" s="103" t="s">
        <v>72</v>
      </c>
      <c r="E43" s="103"/>
      <c r="F43" s="103" t="s">
        <v>73</v>
      </c>
      <c r="G43" s="133"/>
    </row>
    <row r="44" spans="1:7" x14ac:dyDescent="0.25">
      <c r="A44" s="104"/>
      <c r="B44" s="94"/>
      <c r="C44" s="94"/>
      <c r="D44" s="113"/>
      <c r="E44" s="113"/>
      <c r="F44" s="134">
        <f ca="1">TODAY()</f>
        <v>46314</v>
      </c>
      <c r="G44" s="95"/>
    </row>
    <row r="45" spans="1:7" x14ac:dyDescent="0.25">
      <c r="A45" s="104" t="s">
        <v>74</v>
      </c>
      <c r="B45" s="94"/>
      <c r="C45" s="94"/>
      <c r="D45" s="94" t="s">
        <v>75</v>
      </c>
      <c r="E45" s="94"/>
      <c r="F45" s="94" t="s">
        <v>76</v>
      </c>
      <c r="G45" s="95"/>
    </row>
    <row r="46" spans="1:7" x14ac:dyDescent="0.25">
      <c r="A46" s="104"/>
      <c r="B46" s="94"/>
      <c r="C46" s="94"/>
      <c r="D46" s="113"/>
      <c r="E46" s="113"/>
      <c r="F46" s="113"/>
      <c r="G46" s="114"/>
    </row>
    <row r="47" spans="1:7" x14ac:dyDescent="0.25">
      <c r="A47" s="104" t="s">
        <v>77</v>
      </c>
      <c r="B47" s="94"/>
      <c r="C47" s="94"/>
      <c r="D47" s="94" t="s">
        <v>78</v>
      </c>
      <c r="E47" s="94"/>
      <c r="F47" s="94" t="s">
        <v>79</v>
      </c>
      <c r="G47" s="95"/>
    </row>
    <row r="48" spans="1:7" x14ac:dyDescent="0.25">
      <c r="A48" s="104"/>
      <c r="B48" s="94"/>
      <c r="C48" s="94"/>
      <c r="D48" s="94"/>
      <c r="E48" s="94"/>
      <c r="F48" s="94"/>
      <c r="G48" s="95"/>
    </row>
    <row r="49" spans="1:7" x14ac:dyDescent="0.25">
      <c r="A49" s="100"/>
      <c r="B49" s="96"/>
      <c r="C49" s="96"/>
      <c r="D49" s="96"/>
      <c r="E49" s="96"/>
      <c r="F49" s="96"/>
      <c r="G49" s="98"/>
    </row>
    <row r="50" spans="1:7" x14ac:dyDescent="0.25">
      <c r="A50" s="100"/>
      <c r="B50" s="96"/>
      <c r="C50" s="96"/>
      <c r="D50" s="96"/>
      <c r="E50" s="96"/>
      <c r="F50" s="96"/>
      <c r="G50" s="98"/>
    </row>
    <row r="51" spans="1:7" ht="14.4" thickBot="1" x14ac:dyDescent="0.3">
      <c r="A51" s="101"/>
      <c r="B51" s="97"/>
      <c r="C51" s="97"/>
      <c r="D51" s="97"/>
      <c r="E51" s="97"/>
      <c r="F51" s="97"/>
      <c r="G51" s="99"/>
    </row>
  </sheetData>
  <mergeCells count="59">
    <mergeCell ref="A12:D12"/>
    <mergeCell ref="A1:G1"/>
    <mergeCell ref="A2:G2"/>
    <mergeCell ref="A3:G3"/>
    <mergeCell ref="A4:D4"/>
    <mergeCell ref="A5:D5"/>
    <mergeCell ref="A6:D6"/>
    <mergeCell ref="A9:D9"/>
    <mergeCell ref="A10:D10"/>
    <mergeCell ref="A11:D11"/>
    <mergeCell ref="A7:D8"/>
    <mergeCell ref="E4:G5"/>
    <mergeCell ref="E12:G13"/>
    <mergeCell ref="E6:G11"/>
    <mergeCell ref="A13:D13"/>
    <mergeCell ref="A14:D14"/>
    <mergeCell ref="A16:G17"/>
    <mergeCell ref="A18:G19"/>
    <mergeCell ref="E14:G15"/>
    <mergeCell ref="A20:C22"/>
    <mergeCell ref="D20:G22"/>
    <mergeCell ref="A23:C23"/>
    <mergeCell ref="D23:G23"/>
    <mergeCell ref="A33:C34"/>
    <mergeCell ref="D33:G34"/>
    <mergeCell ref="A31:C32"/>
    <mergeCell ref="D31:G32"/>
    <mergeCell ref="A24:C24"/>
    <mergeCell ref="D24:G24"/>
    <mergeCell ref="A25:C28"/>
    <mergeCell ref="D25:G28"/>
    <mergeCell ref="A29:G30"/>
    <mergeCell ref="A35:G36"/>
    <mergeCell ref="A37:C37"/>
    <mergeCell ref="D37:G37"/>
    <mergeCell ref="A38:C38"/>
    <mergeCell ref="A40:C40"/>
    <mergeCell ref="A39:C39"/>
    <mergeCell ref="D38:E38"/>
    <mergeCell ref="D39:E39"/>
    <mergeCell ref="D40:E40"/>
    <mergeCell ref="F38:G40"/>
    <mergeCell ref="A41:G42"/>
    <mergeCell ref="A43:C44"/>
    <mergeCell ref="D43:E43"/>
    <mergeCell ref="F43:G43"/>
    <mergeCell ref="D44:E44"/>
    <mergeCell ref="F44:G44"/>
    <mergeCell ref="A45:C46"/>
    <mergeCell ref="D45:E45"/>
    <mergeCell ref="F45:G45"/>
    <mergeCell ref="D46:E46"/>
    <mergeCell ref="F46:G46"/>
    <mergeCell ref="A47:C48"/>
    <mergeCell ref="D47:E48"/>
    <mergeCell ref="F47:G48"/>
    <mergeCell ref="A49:C51"/>
    <mergeCell ref="D49:E51"/>
    <mergeCell ref="F49:G51"/>
  </mergeCells>
  <pageMargins left="0.70866141732283472" right="0.70866141732283472" top="0.78740157480314965" bottom="0.59055118110236227" header="0.31496062992125984" footer="0.31496062992125984"/>
  <pageSetup paperSize="9" scale="98" fitToHeight="0" orientation="portrait" r:id="rId1"/>
  <headerFooter differentFirst="1">
    <oddFooter>&amp;C&amp;"Times New Roman,Obyčejné"Strana: &amp;P / &amp;N</oddFooter>
    <firstHeader>&amp;L&amp;G</firstHeader>
    <firstFooter>&amp;CStrana: &amp;P / &amp;N</first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I56"/>
  <sheetViews>
    <sheetView workbookViewId="0">
      <selection activeCell="B27" sqref="B27:F28"/>
    </sheetView>
  </sheetViews>
  <sheetFormatPr defaultColWidth="9.109375" defaultRowHeight="15.6" x14ac:dyDescent="0.3"/>
  <cols>
    <col min="1" max="5" width="11.6640625" style="1" customWidth="1"/>
    <col min="6" max="6" width="21" style="1" customWidth="1"/>
    <col min="7" max="7" width="11.6640625" style="1" customWidth="1"/>
    <col min="8" max="8" width="9.109375" style="1"/>
    <col min="9" max="9" width="102" style="1" bestFit="1" customWidth="1"/>
    <col min="10" max="16384" width="9.109375" style="1"/>
  </cols>
  <sheetData>
    <row r="1" spans="1:8" ht="16.5" customHeight="1" x14ac:dyDescent="0.3">
      <c r="A1" s="238" t="s">
        <v>256</v>
      </c>
      <c r="B1" s="238"/>
      <c r="C1" s="238"/>
      <c r="D1" s="238"/>
      <c r="E1" s="238"/>
      <c r="F1" s="238"/>
      <c r="G1" s="238"/>
    </row>
    <row r="2" spans="1:8" ht="16.5" customHeight="1" x14ac:dyDescent="0.3">
      <c r="A2" s="238"/>
      <c r="B2" s="238"/>
      <c r="C2" s="238"/>
      <c r="D2" s="238"/>
      <c r="E2" s="238"/>
      <c r="F2" s="238"/>
      <c r="G2" s="238"/>
    </row>
    <row r="3" spans="1:8" ht="16.5" customHeight="1" thickBot="1" x14ac:dyDescent="0.35">
      <c r="A3" s="238"/>
      <c r="B3" s="238"/>
      <c r="C3" s="238"/>
      <c r="D3" s="238"/>
      <c r="E3" s="238"/>
      <c r="F3" s="238"/>
      <c r="G3" s="238"/>
    </row>
    <row r="4" spans="1:8" ht="16.5" customHeight="1" x14ac:dyDescent="0.3">
      <c r="A4" s="87" t="s">
        <v>276</v>
      </c>
      <c r="B4" s="85"/>
      <c r="C4" s="241"/>
      <c r="D4" s="242"/>
      <c r="E4" s="242"/>
      <c r="F4" s="242"/>
      <c r="G4" s="243"/>
    </row>
    <row r="5" spans="1:8" ht="16.5" customHeight="1" thickBot="1" x14ac:dyDescent="0.35">
      <c r="A5" s="88" t="s">
        <v>277</v>
      </c>
      <c r="B5" s="86"/>
      <c r="C5" s="244"/>
      <c r="D5" s="245"/>
      <c r="E5" s="245"/>
      <c r="F5" s="245"/>
      <c r="G5" s="246"/>
    </row>
    <row r="6" spans="1:8" ht="16.5" customHeight="1" thickBot="1" x14ac:dyDescent="0.35">
      <c r="A6" s="2"/>
      <c r="B6" s="2"/>
      <c r="C6" s="2"/>
      <c r="D6" s="2"/>
      <c r="E6" s="2"/>
      <c r="F6" s="2"/>
      <c r="G6" s="2"/>
    </row>
    <row r="7" spans="1:8" ht="16.5" customHeight="1" x14ac:dyDescent="0.3">
      <c r="A7" s="219" t="s">
        <v>31</v>
      </c>
      <c r="B7" s="239" t="s">
        <v>271</v>
      </c>
      <c r="C7" s="239"/>
      <c r="D7" s="239"/>
      <c r="E7" s="239"/>
      <c r="F7" s="239"/>
      <c r="G7" s="240"/>
    </row>
    <row r="8" spans="1:8" ht="16.5" customHeight="1" x14ac:dyDescent="0.3">
      <c r="A8" s="215"/>
      <c r="B8" s="218"/>
      <c r="C8" s="218"/>
      <c r="D8" s="218"/>
      <c r="E8" s="218"/>
      <c r="F8" s="218"/>
      <c r="G8" s="212"/>
    </row>
    <row r="9" spans="1:8" ht="16.5" customHeight="1" x14ac:dyDescent="0.3">
      <c r="A9" s="215" t="s">
        <v>265</v>
      </c>
      <c r="B9" s="218" t="s">
        <v>262</v>
      </c>
      <c r="C9" s="218"/>
      <c r="D9" s="218"/>
      <c r="E9" s="218"/>
      <c r="F9" s="218"/>
      <c r="G9" s="212"/>
    </row>
    <row r="10" spans="1:8" ht="16.5" customHeight="1" x14ac:dyDescent="0.3">
      <c r="A10" s="215"/>
      <c r="B10" s="218"/>
      <c r="C10" s="218"/>
      <c r="D10" s="218"/>
      <c r="E10" s="218"/>
      <c r="F10" s="218"/>
      <c r="G10" s="212"/>
    </row>
    <row r="11" spans="1:8" ht="16.5" customHeight="1" x14ac:dyDescent="0.3">
      <c r="A11" s="215" t="s">
        <v>33</v>
      </c>
      <c r="B11" s="218" t="s">
        <v>263</v>
      </c>
      <c r="C11" s="218"/>
      <c r="D11" s="218"/>
      <c r="E11" s="218"/>
      <c r="F11" s="218"/>
      <c r="G11" s="212"/>
    </row>
    <row r="12" spans="1:8" ht="16.5" customHeight="1" x14ac:dyDescent="0.3">
      <c r="A12" s="215"/>
      <c r="B12" s="218"/>
      <c r="C12" s="218"/>
      <c r="D12" s="218"/>
      <c r="E12" s="218"/>
      <c r="F12" s="218"/>
      <c r="G12" s="212"/>
    </row>
    <row r="13" spans="1:8" ht="16.5" customHeight="1" x14ac:dyDescent="0.3">
      <c r="A13" s="215" t="s">
        <v>34</v>
      </c>
      <c r="B13" s="218" t="s">
        <v>272</v>
      </c>
      <c r="C13" s="218"/>
      <c r="D13" s="218"/>
      <c r="E13" s="218"/>
      <c r="F13" s="218"/>
      <c r="G13" s="212"/>
      <c r="H13" s="3"/>
    </row>
    <row r="14" spans="1:8" ht="16.5" customHeight="1" x14ac:dyDescent="0.3">
      <c r="A14" s="215"/>
      <c r="B14" s="218"/>
      <c r="C14" s="218"/>
      <c r="D14" s="218"/>
      <c r="E14" s="218"/>
      <c r="F14" s="218"/>
      <c r="G14" s="212"/>
      <c r="H14" s="3"/>
    </row>
    <row r="15" spans="1:8" ht="16.5" customHeight="1" x14ac:dyDescent="0.3">
      <c r="A15" s="215" t="s">
        <v>35</v>
      </c>
      <c r="B15" s="218" t="s">
        <v>259</v>
      </c>
      <c r="C15" s="218"/>
      <c r="D15" s="218"/>
      <c r="E15" s="218"/>
      <c r="F15" s="218"/>
      <c r="G15" s="212"/>
    </row>
    <row r="16" spans="1:8" ht="16.5" customHeight="1" x14ac:dyDescent="0.3">
      <c r="A16" s="215"/>
      <c r="B16" s="218"/>
      <c r="C16" s="218"/>
      <c r="D16" s="218"/>
      <c r="E16" s="218"/>
      <c r="F16" s="218"/>
      <c r="G16" s="212"/>
    </row>
    <row r="17" spans="1:9" ht="16.5" customHeight="1" x14ac:dyDescent="0.3">
      <c r="A17" s="215" t="s">
        <v>36</v>
      </c>
      <c r="B17" s="248" t="s">
        <v>264</v>
      </c>
      <c r="C17" s="248"/>
      <c r="D17" s="248"/>
      <c r="E17" s="248"/>
      <c r="F17" s="248"/>
      <c r="G17" s="212"/>
    </row>
    <row r="18" spans="1:9" ht="16.5" customHeight="1" x14ac:dyDescent="0.3">
      <c r="A18" s="215"/>
      <c r="B18" s="248"/>
      <c r="C18" s="248"/>
      <c r="D18" s="248"/>
      <c r="E18" s="248"/>
      <c r="F18" s="248"/>
      <c r="G18" s="212"/>
    </row>
    <row r="19" spans="1:9" s="3" customFormat="1" ht="16.5" customHeight="1" x14ac:dyDescent="0.3">
      <c r="A19" s="215" t="s">
        <v>37</v>
      </c>
      <c r="B19" s="218" t="s">
        <v>260</v>
      </c>
      <c r="C19" s="218"/>
      <c r="D19" s="218"/>
      <c r="E19" s="218"/>
      <c r="F19" s="218"/>
      <c r="G19" s="212"/>
      <c r="I19"/>
    </row>
    <row r="20" spans="1:9" s="3" customFormat="1" ht="16.5" customHeight="1" x14ac:dyDescent="0.3">
      <c r="A20" s="215"/>
      <c r="B20" s="218"/>
      <c r="C20" s="218"/>
      <c r="D20" s="218"/>
      <c r="E20" s="218"/>
      <c r="F20" s="218"/>
      <c r="G20" s="212"/>
      <c r="I20"/>
    </row>
    <row r="21" spans="1:9" s="3" customFormat="1" ht="16.5" customHeight="1" x14ac:dyDescent="0.3">
      <c r="A21" s="215" t="s">
        <v>38</v>
      </c>
      <c r="B21" s="247" t="s">
        <v>261</v>
      </c>
      <c r="C21" s="247"/>
      <c r="D21" s="247"/>
      <c r="E21" s="247"/>
      <c r="F21" s="247"/>
      <c r="G21" s="212"/>
      <c r="I21"/>
    </row>
    <row r="22" spans="1:9" s="3" customFormat="1" ht="16.5" customHeight="1" x14ac:dyDescent="0.3">
      <c r="A22" s="215"/>
      <c r="B22" s="247"/>
      <c r="C22" s="247"/>
      <c r="D22" s="247"/>
      <c r="E22" s="247"/>
      <c r="F22" s="247"/>
      <c r="G22" s="212"/>
      <c r="I22"/>
    </row>
    <row r="23" spans="1:9" s="3" customFormat="1" ht="16.5" customHeight="1" x14ac:dyDescent="0.3">
      <c r="A23" s="215" t="s">
        <v>39</v>
      </c>
      <c r="B23" s="218" t="s">
        <v>273</v>
      </c>
      <c r="C23" s="218"/>
      <c r="D23" s="218"/>
      <c r="E23" s="218"/>
      <c r="F23" s="218"/>
      <c r="G23" s="212"/>
      <c r="I23"/>
    </row>
    <row r="24" spans="1:9" s="3" customFormat="1" ht="16.5" customHeight="1" x14ac:dyDescent="0.3">
      <c r="A24" s="215"/>
      <c r="B24" s="218"/>
      <c r="C24" s="218"/>
      <c r="D24" s="218"/>
      <c r="E24" s="218"/>
      <c r="F24" s="218"/>
      <c r="G24" s="212"/>
      <c r="I24"/>
    </row>
    <row r="25" spans="1:9" s="3" customFormat="1" ht="16.5" customHeight="1" x14ac:dyDescent="0.3">
      <c r="A25" s="215" t="s">
        <v>40</v>
      </c>
      <c r="B25" s="218" t="s">
        <v>266</v>
      </c>
      <c r="C25" s="218"/>
      <c r="D25" s="218"/>
      <c r="E25" s="218"/>
      <c r="F25" s="218"/>
      <c r="G25" s="212"/>
      <c r="I25"/>
    </row>
    <row r="26" spans="1:9" s="3" customFormat="1" ht="16.5" customHeight="1" x14ac:dyDescent="0.3">
      <c r="A26" s="215"/>
      <c r="B26" s="218"/>
      <c r="C26" s="218"/>
      <c r="D26" s="218"/>
      <c r="E26" s="218"/>
      <c r="F26" s="218"/>
      <c r="G26" s="212"/>
      <c r="I26"/>
    </row>
    <row r="27" spans="1:9" s="3" customFormat="1" ht="16.5" customHeight="1" x14ac:dyDescent="0.3">
      <c r="A27" s="215" t="s">
        <v>41</v>
      </c>
      <c r="B27" s="218" t="s">
        <v>267</v>
      </c>
      <c r="C27" s="218"/>
      <c r="D27" s="218"/>
      <c r="E27" s="218"/>
      <c r="F27" s="218"/>
      <c r="G27" s="212"/>
      <c r="I27"/>
    </row>
    <row r="28" spans="1:9" s="3" customFormat="1" ht="16.5" customHeight="1" x14ac:dyDescent="0.3">
      <c r="A28" s="215"/>
      <c r="B28" s="218"/>
      <c r="C28" s="218"/>
      <c r="D28" s="218"/>
      <c r="E28" s="218"/>
      <c r="F28" s="218"/>
      <c r="G28" s="212"/>
      <c r="I28"/>
    </row>
    <row r="29" spans="1:9" s="3" customFormat="1" ht="16.5" customHeight="1" x14ac:dyDescent="0.3">
      <c r="A29" s="215" t="s">
        <v>42</v>
      </c>
      <c r="B29" s="218" t="s">
        <v>268</v>
      </c>
      <c r="C29" s="218"/>
      <c r="D29" s="218"/>
      <c r="E29" s="218"/>
      <c r="F29" s="218"/>
      <c r="G29" s="212"/>
      <c r="I29"/>
    </row>
    <row r="30" spans="1:9" s="3" customFormat="1" ht="16.5" customHeight="1" x14ac:dyDescent="0.3">
      <c r="A30" s="215"/>
      <c r="B30" s="218"/>
      <c r="C30" s="218"/>
      <c r="D30" s="218"/>
      <c r="E30" s="218"/>
      <c r="F30" s="218"/>
      <c r="G30" s="212"/>
      <c r="I30"/>
    </row>
    <row r="31" spans="1:9" s="3" customFormat="1" ht="16.5" customHeight="1" x14ac:dyDescent="0.3">
      <c r="A31" s="215" t="s">
        <v>43</v>
      </c>
      <c r="B31" s="218" t="s">
        <v>274</v>
      </c>
      <c r="C31" s="218"/>
      <c r="D31" s="218"/>
      <c r="E31" s="218"/>
      <c r="F31" s="218"/>
      <c r="G31" s="212"/>
      <c r="I31"/>
    </row>
    <row r="32" spans="1:9" s="3" customFormat="1" ht="16.5" customHeight="1" x14ac:dyDescent="0.3">
      <c r="A32" s="215"/>
      <c r="B32" s="218"/>
      <c r="C32" s="218"/>
      <c r="D32" s="218"/>
      <c r="E32" s="218"/>
      <c r="F32" s="218"/>
      <c r="G32" s="212"/>
      <c r="I32"/>
    </row>
    <row r="33" spans="1:9" s="3" customFormat="1" ht="16.5" customHeight="1" x14ac:dyDescent="0.3">
      <c r="A33" s="215" t="s">
        <v>44</v>
      </c>
      <c r="B33" s="218" t="s">
        <v>269</v>
      </c>
      <c r="C33" s="218"/>
      <c r="D33" s="218"/>
      <c r="E33" s="218"/>
      <c r="F33" s="218"/>
      <c r="G33" s="212"/>
      <c r="I33"/>
    </row>
    <row r="34" spans="1:9" s="3" customFormat="1" ht="16.5" customHeight="1" x14ac:dyDescent="0.3">
      <c r="A34" s="215"/>
      <c r="B34" s="218"/>
      <c r="C34" s="218"/>
      <c r="D34" s="218"/>
      <c r="E34" s="218"/>
      <c r="F34" s="218"/>
      <c r="G34" s="212"/>
    </row>
    <row r="35" spans="1:9" s="3" customFormat="1" ht="16.5" customHeight="1" x14ac:dyDescent="0.3">
      <c r="A35" s="215" t="s">
        <v>45</v>
      </c>
      <c r="B35" s="218" t="s">
        <v>270</v>
      </c>
      <c r="C35" s="218"/>
      <c r="D35" s="218"/>
      <c r="E35" s="218"/>
      <c r="F35" s="218"/>
      <c r="G35" s="212"/>
    </row>
    <row r="36" spans="1:9" s="3" customFormat="1" ht="16.5" customHeight="1" x14ac:dyDescent="0.3">
      <c r="A36" s="215"/>
      <c r="B36" s="218"/>
      <c r="C36" s="218"/>
      <c r="D36" s="218"/>
      <c r="E36" s="218"/>
      <c r="F36" s="218"/>
      <c r="G36" s="212"/>
    </row>
    <row r="37" spans="1:9" s="3" customFormat="1" ht="16.5" customHeight="1" x14ac:dyDescent="0.3">
      <c r="A37" s="215" t="s">
        <v>46</v>
      </c>
      <c r="B37" s="213" t="s">
        <v>275</v>
      </c>
      <c r="C37" s="213"/>
      <c r="D37" s="213"/>
      <c r="E37" s="213"/>
      <c r="F37" s="213"/>
      <c r="G37" s="212"/>
    </row>
    <row r="38" spans="1:9" s="3" customFormat="1" ht="16.5" customHeight="1" thickBot="1" x14ac:dyDescent="0.35">
      <c r="A38" s="217"/>
      <c r="B38" s="214"/>
      <c r="C38" s="214"/>
      <c r="D38" s="214"/>
      <c r="E38" s="214"/>
      <c r="F38" s="214"/>
      <c r="G38" s="216"/>
    </row>
    <row r="39" spans="1:9" ht="16.5" customHeight="1" thickBot="1" x14ac:dyDescent="0.35">
      <c r="A39" s="2"/>
      <c r="B39" s="2"/>
      <c r="C39" s="2"/>
      <c r="D39" s="2"/>
      <c r="E39" s="2"/>
      <c r="F39" s="2"/>
      <c r="G39" s="2"/>
    </row>
    <row r="40" spans="1:9" ht="16.5" customHeight="1" thickBot="1" x14ac:dyDescent="0.35">
      <c r="A40" s="219" t="s">
        <v>278</v>
      </c>
      <c r="B40" s="222" t="s">
        <v>87</v>
      </c>
      <c r="C40" s="222"/>
      <c r="D40" s="222"/>
      <c r="E40" s="222"/>
      <c r="F40" s="222"/>
      <c r="G40" s="223"/>
    </row>
    <row r="41" spans="1:9" ht="16.5" customHeight="1" thickBot="1" x14ac:dyDescent="0.35">
      <c r="A41" s="220"/>
      <c r="B41" s="224"/>
      <c r="C41" s="225"/>
      <c r="D41" s="225"/>
      <c r="E41" s="225"/>
      <c r="F41" s="225"/>
      <c r="G41" s="226"/>
    </row>
    <row r="42" spans="1:9" ht="16.5" customHeight="1" thickBot="1" x14ac:dyDescent="0.35">
      <c r="A42" s="215"/>
      <c r="B42" s="227" t="s">
        <v>88</v>
      </c>
      <c r="C42" s="227"/>
      <c r="D42" s="227"/>
      <c r="E42" s="227"/>
      <c r="F42" s="227"/>
      <c r="G42" s="228"/>
    </row>
    <row r="43" spans="1:9" ht="16.5" customHeight="1" thickBot="1" x14ac:dyDescent="0.35">
      <c r="A43" s="220"/>
      <c r="B43" s="224"/>
      <c r="C43" s="225"/>
      <c r="D43" s="225"/>
      <c r="E43" s="225"/>
      <c r="F43" s="225"/>
      <c r="G43" s="226"/>
    </row>
    <row r="44" spans="1:9" ht="16.5" customHeight="1" thickBot="1" x14ac:dyDescent="0.35">
      <c r="A44" s="215"/>
      <c r="B44" s="227" t="s">
        <v>78</v>
      </c>
      <c r="C44" s="227"/>
      <c r="D44" s="227"/>
      <c r="E44" s="227"/>
      <c r="F44" s="227"/>
      <c r="G44" s="228"/>
    </row>
    <row r="45" spans="1:9" ht="16.5" customHeight="1" x14ac:dyDescent="0.3">
      <c r="A45" s="220"/>
      <c r="B45" s="229"/>
      <c r="C45" s="230"/>
      <c r="D45" s="230"/>
      <c r="E45" s="230"/>
      <c r="F45" s="230"/>
      <c r="G45" s="231"/>
    </row>
    <row r="46" spans="1:9" ht="16.5" customHeight="1" x14ac:dyDescent="0.3">
      <c r="A46" s="220"/>
      <c r="B46" s="232"/>
      <c r="C46" s="233"/>
      <c r="D46" s="233"/>
      <c r="E46" s="233"/>
      <c r="F46" s="233"/>
      <c r="G46" s="234"/>
    </row>
    <row r="47" spans="1:9" ht="16.5" customHeight="1" thickBot="1" x14ac:dyDescent="0.35">
      <c r="A47" s="221"/>
      <c r="B47" s="235"/>
      <c r="C47" s="236"/>
      <c r="D47" s="236"/>
      <c r="E47" s="236"/>
      <c r="F47" s="236"/>
      <c r="G47" s="237"/>
    </row>
    <row r="48" spans="1:9" ht="16.5" customHeight="1" thickBot="1" x14ac:dyDescent="0.35">
      <c r="A48" s="2"/>
      <c r="B48" s="2"/>
      <c r="C48" s="2"/>
      <c r="D48" s="2"/>
      <c r="E48" s="2"/>
      <c r="F48" s="2"/>
      <c r="G48" s="2"/>
    </row>
    <row r="49" spans="1:7" ht="16.5" customHeight="1" thickBot="1" x14ac:dyDescent="0.35">
      <c r="A49" s="219" t="s">
        <v>279</v>
      </c>
      <c r="B49" s="222" t="s">
        <v>87</v>
      </c>
      <c r="C49" s="222"/>
      <c r="D49" s="222"/>
      <c r="E49" s="222"/>
      <c r="F49" s="222"/>
      <c r="G49" s="223"/>
    </row>
    <row r="50" spans="1:7" ht="16.5" customHeight="1" thickBot="1" x14ac:dyDescent="0.35">
      <c r="A50" s="220"/>
      <c r="B50" s="224"/>
      <c r="C50" s="225"/>
      <c r="D50" s="225"/>
      <c r="E50" s="225"/>
      <c r="F50" s="225"/>
      <c r="G50" s="226"/>
    </row>
    <row r="51" spans="1:7" ht="16.5" customHeight="1" thickBot="1" x14ac:dyDescent="0.35">
      <c r="A51" s="215"/>
      <c r="B51" s="227" t="s">
        <v>88</v>
      </c>
      <c r="C51" s="227"/>
      <c r="D51" s="227"/>
      <c r="E51" s="227"/>
      <c r="F51" s="227"/>
      <c r="G51" s="228"/>
    </row>
    <row r="52" spans="1:7" ht="16.5" customHeight="1" thickBot="1" x14ac:dyDescent="0.35">
      <c r="A52" s="220"/>
      <c r="B52" s="224"/>
      <c r="C52" s="225"/>
      <c r="D52" s="225"/>
      <c r="E52" s="225"/>
      <c r="F52" s="225"/>
      <c r="G52" s="226"/>
    </row>
    <row r="53" spans="1:7" ht="16.5" customHeight="1" thickBot="1" x14ac:dyDescent="0.35">
      <c r="A53" s="215"/>
      <c r="B53" s="227" t="s">
        <v>78</v>
      </c>
      <c r="C53" s="227"/>
      <c r="D53" s="227"/>
      <c r="E53" s="227"/>
      <c r="F53" s="227"/>
      <c r="G53" s="228"/>
    </row>
    <row r="54" spans="1:7" ht="16.5" customHeight="1" x14ac:dyDescent="0.3">
      <c r="A54" s="220"/>
      <c r="B54" s="229"/>
      <c r="C54" s="230"/>
      <c r="D54" s="230"/>
      <c r="E54" s="230"/>
      <c r="F54" s="230"/>
      <c r="G54" s="231"/>
    </row>
    <row r="55" spans="1:7" ht="16.5" customHeight="1" x14ac:dyDescent="0.3">
      <c r="A55" s="220"/>
      <c r="B55" s="232"/>
      <c r="C55" s="233"/>
      <c r="D55" s="233"/>
      <c r="E55" s="233"/>
      <c r="F55" s="233"/>
      <c r="G55" s="234"/>
    </row>
    <row r="56" spans="1:7" ht="16.5" customHeight="1" thickBot="1" x14ac:dyDescent="0.35">
      <c r="A56" s="221"/>
      <c r="B56" s="235"/>
      <c r="C56" s="236"/>
      <c r="D56" s="236"/>
      <c r="E56" s="236"/>
      <c r="F56" s="236"/>
      <c r="G56" s="237"/>
    </row>
  </sheetData>
  <mergeCells count="65">
    <mergeCell ref="G31:G32"/>
    <mergeCell ref="G9:G10"/>
    <mergeCell ref="B21:F22"/>
    <mergeCell ref="B17:F18"/>
    <mergeCell ref="A15:A16"/>
    <mergeCell ref="A17:A18"/>
    <mergeCell ref="A19:A20"/>
    <mergeCell ref="A21:A22"/>
    <mergeCell ref="A25:A26"/>
    <mergeCell ref="G15:G16"/>
    <mergeCell ref="G17:G18"/>
    <mergeCell ref="G19:G20"/>
    <mergeCell ref="G21:G22"/>
    <mergeCell ref="G25:G26"/>
    <mergeCell ref="A13:A14"/>
    <mergeCell ref="A23:A24"/>
    <mergeCell ref="A27:A28"/>
    <mergeCell ref="G11:G12"/>
    <mergeCell ref="G13:G14"/>
    <mergeCell ref="G23:G24"/>
    <mergeCell ref="B13:F14"/>
    <mergeCell ref="B11:F12"/>
    <mergeCell ref="B23:F24"/>
    <mergeCell ref="B27:F28"/>
    <mergeCell ref="G27:G28"/>
    <mergeCell ref="B19:F20"/>
    <mergeCell ref="B15:F16"/>
    <mergeCell ref="B25:F26"/>
    <mergeCell ref="A1:G3"/>
    <mergeCell ref="A7:A8"/>
    <mergeCell ref="B7:F8"/>
    <mergeCell ref="G7:G8"/>
    <mergeCell ref="A11:A12"/>
    <mergeCell ref="C4:G4"/>
    <mergeCell ref="C5:G5"/>
    <mergeCell ref="A40:A47"/>
    <mergeCell ref="A49:A56"/>
    <mergeCell ref="B49:G49"/>
    <mergeCell ref="B50:G50"/>
    <mergeCell ref="B51:G51"/>
    <mergeCell ref="B52:G52"/>
    <mergeCell ref="B53:G53"/>
    <mergeCell ref="B54:G56"/>
    <mergeCell ref="B43:G43"/>
    <mergeCell ref="B44:G44"/>
    <mergeCell ref="B45:G47"/>
    <mergeCell ref="B40:G40"/>
    <mergeCell ref="B41:G41"/>
    <mergeCell ref="B42:G42"/>
    <mergeCell ref="G33:G34"/>
    <mergeCell ref="B37:F38"/>
    <mergeCell ref="A29:A30"/>
    <mergeCell ref="A31:A32"/>
    <mergeCell ref="A9:A10"/>
    <mergeCell ref="A33:A34"/>
    <mergeCell ref="G37:G38"/>
    <mergeCell ref="A35:A36"/>
    <mergeCell ref="A37:A38"/>
    <mergeCell ref="G35:G36"/>
    <mergeCell ref="B29:F30"/>
    <mergeCell ref="B31:F32"/>
    <mergeCell ref="B9:F10"/>
    <mergeCell ref="B33:F34"/>
    <mergeCell ref="B35:F36"/>
    <mergeCell ref="G29:G30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 differentFirst="1">
    <oddFooter>&amp;C&amp;"Times New Roman,Obyčejné"Strana: &amp;P / &amp;N</oddFooter>
    <firstHeader>&amp;L&amp;G</firstHeader>
    <firstFooter>&amp;CStrana: &amp;P / &amp;N</first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297180</xdr:colOff>
                    <xdr:row>6</xdr:row>
                    <xdr:rowOff>99060</xdr:rowOff>
                  </from>
                  <to>
                    <xdr:col>6</xdr:col>
                    <xdr:colOff>601980</xdr:colOff>
                    <xdr:row>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6</xdr:col>
                    <xdr:colOff>297180</xdr:colOff>
                    <xdr:row>10</xdr:row>
                    <xdr:rowOff>99060</xdr:rowOff>
                  </from>
                  <to>
                    <xdr:col>6</xdr:col>
                    <xdr:colOff>601980</xdr:colOff>
                    <xdr:row>11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6</xdr:col>
                    <xdr:colOff>297180</xdr:colOff>
                    <xdr:row>12</xdr:row>
                    <xdr:rowOff>99060</xdr:rowOff>
                  </from>
                  <to>
                    <xdr:col>6</xdr:col>
                    <xdr:colOff>601980</xdr:colOff>
                    <xdr:row>13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6</xdr:col>
                    <xdr:colOff>297180</xdr:colOff>
                    <xdr:row>22</xdr:row>
                    <xdr:rowOff>99060</xdr:rowOff>
                  </from>
                  <to>
                    <xdr:col>6</xdr:col>
                    <xdr:colOff>601980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6</xdr:col>
                    <xdr:colOff>297180</xdr:colOff>
                    <xdr:row>26</xdr:row>
                    <xdr:rowOff>99060</xdr:rowOff>
                  </from>
                  <to>
                    <xdr:col>6</xdr:col>
                    <xdr:colOff>601980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6</xdr:col>
                    <xdr:colOff>297180</xdr:colOff>
                    <xdr:row>28</xdr:row>
                    <xdr:rowOff>99060</xdr:rowOff>
                  </from>
                  <to>
                    <xdr:col>6</xdr:col>
                    <xdr:colOff>601980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6</xdr:col>
                    <xdr:colOff>297180</xdr:colOff>
                    <xdr:row>30</xdr:row>
                    <xdr:rowOff>99060</xdr:rowOff>
                  </from>
                  <to>
                    <xdr:col>6</xdr:col>
                    <xdr:colOff>601980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6</xdr:col>
                    <xdr:colOff>297180</xdr:colOff>
                    <xdr:row>8</xdr:row>
                    <xdr:rowOff>99060</xdr:rowOff>
                  </from>
                  <to>
                    <xdr:col>6</xdr:col>
                    <xdr:colOff>601980</xdr:colOff>
                    <xdr:row>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6</xdr:col>
                    <xdr:colOff>297180</xdr:colOff>
                    <xdr:row>32</xdr:row>
                    <xdr:rowOff>99060</xdr:rowOff>
                  </from>
                  <to>
                    <xdr:col>6</xdr:col>
                    <xdr:colOff>601980</xdr:colOff>
                    <xdr:row>33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6</xdr:col>
                    <xdr:colOff>297180</xdr:colOff>
                    <xdr:row>34</xdr:row>
                    <xdr:rowOff>99060</xdr:rowOff>
                  </from>
                  <to>
                    <xdr:col>6</xdr:col>
                    <xdr:colOff>601980</xdr:colOff>
                    <xdr:row>35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5" name="Check Box 22">
              <controlPr defaultSize="0" autoFill="0" autoLine="0" autoPict="0">
                <anchor moveWithCells="1">
                  <from>
                    <xdr:col>6</xdr:col>
                    <xdr:colOff>297180</xdr:colOff>
                    <xdr:row>36</xdr:row>
                    <xdr:rowOff>99060</xdr:rowOff>
                  </from>
                  <to>
                    <xdr:col>6</xdr:col>
                    <xdr:colOff>601980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defaultSize="0" autoFill="0" autoLine="0" autoPict="0">
                <anchor moveWithCells="1">
                  <from>
                    <xdr:col>6</xdr:col>
                    <xdr:colOff>297180</xdr:colOff>
                    <xdr:row>14</xdr:row>
                    <xdr:rowOff>99060</xdr:rowOff>
                  </from>
                  <to>
                    <xdr:col>6</xdr:col>
                    <xdr:colOff>601980</xdr:colOff>
                    <xdr:row>15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6</xdr:col>
                    <xdr:colOff>297180</xdr:colOff>
                    <xdr:row>16</xdr:row>
                    <xdr:rowOff>99060</xdr:rowOff>
                  </from>
                  <to>
                    <xdr:col>6</xdr:col>
                    <xdr:colOff>601980</xdr:colOff>
                    <xdr:row>17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6</xdr:col>
                    <xdr:colOff>297180</xdr:colOff>
                    <xdr:row>18</xdr:row>
                    <xdr:rowOff>99060</xdr:rowOff>
                  </from>
                  <to>
                    <xdr:col>6</xdr:col>
                    <xdr:colOff>601980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9" name="Check Box 26">
              <controlPr defaultSize="0" autoFill="0" autoLine="0" autoPict="0">
                <anchor moveWithCells="1">
                  <from>
                    <xdr:col>6</xdr:col>
                    <xdr:colOff>297180</xdr:colOff>
                    <xdr:row>20</xdr:row>
                    <xdr:rowOff>99060</xdr:rowOff>
                  </from>
                  <to>
                    <xdr:col>6</xdr:col>
                    <xdr:colOff>601980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0" name="Check Box 27">
              <controlPr defaultSize="0" autoFill="0" autoLine="0" autoPict="0">
                <anchor moveWithCells="1">
                  <from>
                    <xdr:col>6</xdr:col>
                    <xdr:colOff>297180</xdr:colOff>
                    <xdr:row>24</xdr:row>
                    <xdr:rowOff>99060</xdr:rowOff>
                  </from>
                  <to>
                    <xdr:col>6</xdr:col>
                    <xdr:colOff>601980</xdr:colOff>
                    <xdr:row>25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A1:M131"/>
  <sheetViews>
    <sheetView topLeftCell="A73" zoomScale="124" zoomScaleNormal="124" workbookViewId="0">
      <selection activeCell="A77" sqref="A77"/>
    </sheetView>
  </sheetViews>
  <sheetFormatPr defaultColWidth="9.109375" defaultRowHeight="12" x14ac:dyDescent="0.25"/>
  <cols>
    <col min="1" max="1" width="12.6640625" style="50" customWidth="1"/>
    <col min="2" max="2" width="8.6640625" style="50" customWidth="1"/>
    <col min="3" max="3" width="25.6640625" style="51" customWidth="1"/>
    <col min="4" max="4" width="30.6640625" style="52" customWidth="1"/>
    <col min="5" max="5" width="18" style="51" customWidth="1"/>
    <col min="6" max="7" width="18.6640625" style="51" customWidth="1"/>
    <col min="8" max="8" width="45.6640625" style="51" customWidth="1"/>
    <col min="9" max="9" width="20.5546875" style="46" customWidth="1"/>
    <col min="10" max="10" width="48.33203125" style="46" bestFit="1" customWidth="1"/>
    <col min="11" max="11" width="63" style="46" customWidth="1"/>
    <col min="12" max="12" width="11.88671875" style="48" bestFit="1" customWidth="1"/>
    <col min="13" max="13" width="14.109375" style="46" bestFit="1" customWidth="1"/>
    <col min="14" max="16384" width="9.109375" style="46"/>
  </cols>
  <sheetData>
    <row r="1" spans="1:13" x14ac:dyDescent="0.25">
      <c r="A1" s="40" t="s">
        <v>89</v>
      </c>
      <c r="B1" s="40" t="s">
        <v>90</v>
      </c>
      <c r="C1" s="41" t="s">
        <v>91</v>
      </c>
      <c r="D1" s="42" t="s">
        <v>92</v>
      </c>
      <c r="E1" s="41" t="s">
        <v>93</v>
      </c>
      <c r="F1" s="41" t="s">
        <v>94</v>
      </c>
      <c r="G1" s="41" t="s">
        <v>95</v>
      </c>
      <c r="H1" s="41" t="s">
        <v>96</v>
      </c>
      <c r="I1" s="43" t="s">
        <v>258</v>
      </c>
      <c r="J1" s="43" t="s">
        <v>284</v>
      </c>
      <c r="K1" s="44" t="s">
        <v>97</v>
      </c>
      <c r="L1" s="45" t="s">
        <v>98</v>
      </c>
      <c r="M1" s="44" t="s">
        <v>99</v>
      </c>
    </row>
    <row r="2" spans="1:13" ht="120" x14ac:dyDescent="0.25">
      <c r="A2" s="54" t="s">
        <v>100</v>
      </c>
      <c r="B2" s="55">
        <v>1</v>
      </c>
      <c r="C2" s="56" t="s">
        <v>101</v>
      </c>
      <c r="D2" s="56" t="s">
        <v>255</v>
      </c>
      <c r="E2" s="55" t="s">
        <v>103</v>
      </c>
      <c r="F2" s="55" t="s">
        <v>104</v>
      </c>
      <c r="G2" s="57" t="s">
        <v>105</v>
      </c>
      <c r="H2" s="53" t="s">
        <v>106</v>
      </c>
      <c r="I2" s="80">
        <v>0.3</v>
      </c>
      <c r="J2" s="80" t="s">
        <v>257</v>
      </c>
      <c r="K2" s="47" t="s">
        <v>107</v>
      </c>
      <c r="L2" s="45" t="s">
        <v>104</v>
      </c>
      <c r="M2" s="45" t="s">
        <v>104</v>
      </c>
    </row>
    <row r="3" spans="1:13" ht="96" x14ac:dyDescent="0.25">
      <c r="A3" s="54" t="s">
        <v>100</v>
      </c>
      <c r="B3" s="55">
        <v>2</v>
      </c>
      <c r="C3" s="56" t="s">
        <v>108</v>
      </c>
      <c r="D3" s="56" t="s">
        <v>102</v>
      </c>
      <c r="E3" s="55" t="s">
        <v>109</v>
      </c>
      <c r="F3" s="55" t="s">
        <v>104</v>
      </c>
      <c r="G3" s="57" t="s">
        <v>105</v>
      </c>
      <c r="H3" s="57" t="s">
        <v>110</v>
      </c>
      <c r="I3" s="80">
        <v>0.2</v>
      </c>
      <c r="J3" s="80"/>
      <c r="K3" s="47" t="s">
        <v>111</v>
      </c>
      <c r="L3" s="45" t="s">
        <v>112</v>
      </c>
      <c r="M3" s="45" t="s">
        <v>112</v>
      </c>
    </row>
    <row r="4" spans="1:13" ht="72" x14ac:dyDescent="0.25">
      <c r="A4" s="54" t="s">
        <v>100</v>
      </c>
      <c r="B4" s="55">
        <v>3</v>
      </c>
      <c r="C4" s="56" t="s">
        <v>113</v>
      </c>
      <c r="D4" s="56" t="s">
        <v>102</v>
      </c>
      <c r="E4" s="55" t="s">
        <v>103</v>
      </c>
      <c r="F4" s="55" t="s">
        <v>104</v>
      </c>
      <c r="G4" s="57" t="s">
        <v>114</v>
      </c>
      <c r="H4" s="57" t="s">
        <v>115</v>
      </c>
      <c r="J4" s="80"/>
      <c r="K4" s="47" t="s">
        <v>20</v>
      </c>
    </row>
    <row r="5" spans="1:13" ht="84" x14ac:dyDescent="0.25">
      <c r="A5" s="54" t="s">
        <v>116</v>
      </c>
      <c r="B5" s="55">
        <v>4</v>
      </c>
      <c r="C5" s="56" t="s">
        <v>117</v>
      </c>
      <c r="D5" s="56" t="s">
        <v>118</v>
      </c>
      <c r="E5" s="55" t="s">
        <v>109</v>
      </c>
      <c r="F5" s="55" t="s">
        <v>104</v>
      </c>
      <c r="G5" s="57" t="s">
        <v>119</v>
      </c>
      <c r="H5" s="57" t="s">
        <v>120</v>
      </c>
      <c r="J5" s="80"/>
      <c r="K5" s="49"/>
    </row>
    <row r="6" spans="1:13" ht="120" x14ac:dyDescent="0.25">
      <c r="A6" s="66" t="s">
        <v>121</v>
      </c>
      <c r="B6" s="55">
        <v>8</v>
      </c>
      <c r="C6" s="56" t="s">
        <v>122</v>
      </c>
      <c r="D6" s="56" t="s">
        <v>123</v>
      </c>
      <c r="E6" s="55" t="s">
        <v>103</v>
      </c>
      <c r="F6" s="55" t="s">
        <v>104</v>
      </c>
      <c r="G6" s="57" t="s">
        <v>124</v>
      </c>
      <c r="H6" s="53" t="s">
        <v>106</v>
      </c>
      <c r="I6" s="83"/>
      <c r="J6" s="80"/>
    </row>
    <row r="7" spans="1:13" ht="120" x14ac:dyDescent="0.25">
      <c r="A7" s="54" t="s">
        <v>125</v>
      </c>
      <c r="B7" s="55">
        <v>9</v>
      </c>
      <c r="C7" s="56" t="s">
        <v>14</v>
      </c>
      <c r="D7" s="56" t="s">
        <v>126</v>
      </c>
      <c r="E7" s="55" t="s">
        <v>103</v>
      </c>
      <c r="F7" s="55" t="s">
        <v>104</v>
      </c>
      <c r="G7" s="57" t="s">
        <v>119</v>
      </c>
      <c r="H7" s="53" t="s">
        <v>106</v>
      </c>
      <c r="J7" s="80"/>
    </row>
    <row r="8" spans="1:13" ht="84" x14ac:dyDescent="0.25">
      <c r="A8" s="54" t="s">
        <v>125</v>
      </c>
      <c r="B8" s="55">
        <v>10</v>
      </c>
      <c r="C8" s="56" t="s">
        <v>127</v>
      </c>
      <c r="D8" s="56" t="s">
        <v>126</v>
      </c>
      <c r="E8" s="55" t="s">
        <v>128</v>
      </c>
      <c r="F8" s="55" t="s">
        <v>104</v>
      </c>
      <c r="G8" s="57" t="s">
        <v>119</v>
      </c>
      <c r="H8" s="53" t="s">
        <v>129</v>
      </c>
      <c r="J8" s="80"/>
    </row>
    <row r="9" spans="1:13" ht="72" x14ac:dyDescent="0.25">
      <c r="A9" s="54" t="s">
        <v>125</v>
      </c>
      <c r="B9" s="55">
        <v>11</v>
      </c>
      <c r="C9" s="56" t="s">
        <v>130</v>
      </c>
      <c r="D9" s="56" t="s">
        <v>126</v>
      </c>
      <c r="E9" s="58" t="s">
        <v>103</v>
      </c>
      <c r="F9" s="55" t="s">
        <v>104</v>
      </c>
      <c r="G9" s="57" t="s">
        <v>119</v>
      </c>
      <c r="H9" s="59" t="s">
        <v>131</v>
      </c>
      <c r="J9" s="80"/>
    </row>
    <row r="10" spans="1:13" ht="96" x14ac:dyDescent="0.25">
      <c r="A10" s="54" t="s">
        <v>125</v>
      </c>
      <c r="B10" s="55">
        <v>12</v>
      </c>
      <c r="C10" s="56" t="s">
        <v>132</v>
      </c>
      <c r="D10" s="56" t="s">
        <v>126</v>
      </c>
      <c r="E10" s="55" t="s">
        <v>103</v>
      </c>
      <c r="F10" s="55" t="s">
        <v>104</v>
      </c>
      <c r="G10" s="57" t="s">
        <v>119</v>
      </c>
      <c r="H10" s="59" t="s">
        <v>133</v>
      </c>
      <c r="J10" s="80"/>
    </row>
    <row r="11" spans="1:13" ht="132" x14ac:dyDescent="0.25">
      <c r="A11" s="54" t="s">
        <v>125</v>
      </c>
      <c r="B11" s="55">
        <v>13</v>
      </c>
      <c r="C11" s="57" t="s">
        <v>134</v>
      </c>
      <c r="D11" s="56" t="s">
        <v>126</v>
      </c>
      <c r="E11" s="55" t="s">
        <v>103</v>
      </c>
      <c r="F11" s="55" t="s">
        <v>104</v>
      </c>
      <c r="G11" s="57" t="s">
        <v>119</v>
      </c>
      <c r="H11" s="59" t="s">
        <v>135</v>
      </c>
      <c r="J11" s="80"/>
    </row>
    <row r="12" spans="1:13" ht="120" x14ac:dyDescent="0.25">
      <c r="A12" s="54" t="s">
        <v>125</v>
      </c>
      <c r="B12" s="55">
        <v>14</v>
      </c>
      <c r="C12" s="56" t="s">
        <v>136</v>
      </c>
      <c r="D12" s="56" t="s">
        <v>126</v>
      </c>
      <c r="E12" s="55" t="s">
        <v>109</v>
      </c>
      <c r="F12" s="55" t="s">
        <v>104</v>
      </c>
      <c r="G12" s="57" t="s">
        <v>119</v>
      </c>
      <c r="H12" s="59" t="s">
        <v>137</v>
      </c>
      <c r="J12" s="80"/>
    </row>
    <row r="13" spans="1:13" ht="132" x14ac:dyDescent="0.25">
      <c r="A13" s="54" t="s">
        <v>125</v>
      </c>
      <c r="B13" s="55">
        <v>15</v>
      </c>
      <c r="C13" s="56" t="s">
        <v>138</v>
      </c>
      <c r="D13" s="56" t="s">
        <v>126</v>
      </c>
      <c r="E13" s="58" t="s">
        <v>103</v>
      </c>
      <c r="F13" s="55" t="s">
        <v>104</v>
      </c>
      <c r="G13" s="57" t="s">
        <v>119</v>
      </c>
      <c r="H13" s="59" t="s">
        <v>139</v>
      </c>
      <c r="J13" s="80"/>
    </row>
    <row r="14" spans="1:13" ht="96" x14ac:dyDescent="0.25">
      <c r="A14" s="54" t="s">
        <v>125</v>
      </c>
      <c r="B14" s="55">
        <v>16</v>
      </c>
      <c r="C14" s="56" t="s">
        <v>140</v>
      </c>
      <c r="D14" s="56" t="s">
        <v>126</v>
      </c>
      <c r="E14" s="58" t="s">
        <v>128</v>
      </c>
      <c r="F14" s="55" t="s">
        <v>104</v>
      </c>
      <c r="G14" s="57" t="s">
        <v>119</v>
      </c>
      <c r="H14" s="59" t="s">
        <v>141</v>
      </c>
      <c r="J14" s="80"/>
    </row>
    <row r="15" spans="1:13" ht="120" x14ac:dyDescent="0.25">
      <c r="A15" s="54" t="s">
        <v>142</v>
      </c>
      <c r="B15" s="55">
        <v>18</v>
      </c>
      <c r="C15" s="56" t="s">
        <v>143</v>
      </c>
      <c r="D15" s="56" t="s">
        <v>144</v>
      </c>
      <c r="E15" s="55" t="s">
        <v>103</v>
      </c>
      <c r="F15" s="55" t="s">
        <v>104</v>
      </c>
      <c r="G15" s="57" t="s">
        <v>119</v>
      </c>
      <c r="H15" s="53" t="s">
        <v>106</v>
      </c>
      <c r="J15" s="80"/>
    </row>
    <row r="16" spans="1:13" ht="120" x14ac:dyDescent="0.25">
      <c r="A16" s="54" t="s">
        <v>142</v>
      </c>
      <c r="B16" s="55">
        <v>25</v>
      </c>
      <c r="C16" s="56" t="s">
        <v>145</v>
      </c>
      <c r="D16" s="56" t="s">
        <v>144</v>
      </c>
      <c r="E16" s="55" t="s">
        <v>103</v>
      </c>
      <c r="F16" s="55" t="s">
        <v>104</v>
      </c>
      <c r="G16" s="57" t="s">
        <v>146</v>
      </c>
      <c r="H16" s="60" t="s">
        <v>147</v>
      </c>
      <c r="J16" s="80"/>
    </row>
    <row r="17" spans="1:10" ht="204" x14ac:dyDescent="0.25">
      <c r="A17" s="54" t="s">
        <v>142</v>
      </c>
      <c r="B17" s="55">
        <v>25</v>
      </c>
      <c r="C17" s="56" t="s">
        <v>148</v>
      </c>
      <c r="D17" s="56" t="s">
        <v>144</v>
      </c>
      <c r="E17" s="55" t="s">
        <v>149</v>
      </c>
      <c r="F17" s="55" t="s">
        <v>104</v>
      </c>
      <c r="G17" s="57" t="s">
        <v>146</v>
      </c>
      <c r="H17" s="60" t="s">
        <v>150</v>
      </c>
      <c r="J17" s="80"/>
    </row>
    <row r="18" spans="1:10" ht="180" x14ac:dyDescent="0.25">
      <c r="A18" s="54" t="s">
        <v>142</v>
      </c>
      <c r="B18" s="55">
        <v>25</v>
      </c>
      <c r="C18" s="56" t="s">
        <v>151</v>
      </c>
      <c r="D18" s="56" t="s">
        <v>144</v>
      </c>
      <c r="E18" s="55" t="s">
        <v>109</v>
      </c>
      <c r="F18" s="55" t="s">
        <v>104</v>
      </c>
      <c r="G18" s="57" t="s">
        <v>146</v>
      </c>
      <c r="H18" s="60" t="s">
        <v>152</v>
      </c>
      <c r="J18" s="80"/>
    </row>
    <row r="19" spans="1:10" ht="180" x14ac:dyDescent="0.25">
      <c r="A19" s="54" t="s">
        <v>142</v>
      </c>
      <c r="B19" s="55">
        <v>25</v>
      </c>
      <c r="C19" s="56" t="s">
        <v>153</v>
      </c>
      <c r="D19" s="56" t="s">
        <v>144</v>
      </c>
      <c r="E19" s="55" t="s">
        <v>109</v>
      </c>
      <c r="F19" s="55" t="s">
        <v>104</v>
      </c>
      <c r="G19" s="57" t="s">
        <v>146</v>
      </c>
      <c r="H19" s="60" t="s">
        <v>152</v>
      </c>
      <c r="J19" s="80"/>
    </row>
    <row r="20" spans="1:10" ht="120" x14ac:dyDescent="0.25">
      <c r="A20" s="54" t="s">
        <v>142</v>
      </c>
      <c r="B20" s="55">
        <v>19</v>
      </c>
      <c r="C20" s="56" t="s">
        <v>154</v>
      </c>
      <c r="D20" s="56" t="s">
        <v>144</v>
      </c>
      <c r="E20" s="55" t="s">
        <v>149</v>
      </c>
      <c r="F20" s="55" t="s">
        <v>104</v>
      </c>
      <c r="G20" s="57" t="s">
        <v>119</v>
      </c>
      <c r="H20" s="60" t="s">
        <v>155</v>
      </c>
      <c r="J20" s="80"/>
    </row>
    <row r="21" spans="1:10" ht="168" x14ac:dyDescent="0.25">
      <c r="A21" s="54" t="s">
        <v>142</v>
      </c>
      <c r="B21" s="55">
        <v>20</v>
      </c>
      <c r="C21" s="56" t="s">
        <v>156</v>
      </c>
      <c r="D21" s="56" t="s">
        <v>144</v>
      </c>
      <c r="E21" s="55" t="s">
        <v>128</v>
      </c>
      <c r="F21" s="55" t="s">
        <v>104</v>
      </c>
      <c r="G21" s="57" t="s">
        <v>119</v>
      </c>
      <c r="H21" s="56" t="s">
        <v>157</v>
      </c>
      <c r="J21" s="80"/>
    </row>
    <row r="22" spans="1:10" ht="120" x14ac:dyDescent="0.25">
      <c r="A22" s="54" t="s">
        <v>142</v>
      </c>
      <c r="B22" s="55">
        <v>21</v>
      </c>
      <c r="C22" s="56" t="s">
        <v>158</v>
      </c>
      <c r="D22" s="56" t="s">
        <v>144</v>
      </c>
      <c r="E22" s="55" t="s">
        <v>149</v>
      </c>
      <c r="F22" s="55" t="s">
        <v>104</v>
      </c>
      <c r="G22" s="57" t="s">
        <v>119</v>
      </c>
      <c r="H22" s="56" t="s">
        <v>159</v>
      </c>
      <c r="J22" s="80"/>
    </row>
    <row r="23" spans="1:10" ht="226.5" customHeight="1" x14ac:dyDescent="0.25">
      <c r="A23" s="54" t="s">
        <v>142</v>
      </c>
      <c r="B23" s="55">
        <v>22</v>
      </c>
      <c r="C23" s="56" t="s">
        <v>160</v>
      </c>
      <c r="D23" s="56" t="s">
        <v>144</v>
      </c>
      <c r="E23" s="55" t="s">
        <v>103</v>
      </c>
      <c r="F23" s="55" t="s">
        <v>104</v>
      </c>
      <c r="G23" s="57" t="s">
        <v>119</v>
      </c>
      <c r="H23" s="56" t="s">
        <v>161</v>
      </c>
      <c r="J23" s="80"/>
    </row>
    <row r="24" spans="1:10" ht="216" x14ac:dyDescent="0.25">
      <c r="A24" s="54" t="s">
        <v>142</v>
      </c>
      <c r="B24" s="55">
        <v>23</v>
      </c>
      <c r="C24" s="56" t="s">
        <v>162</v>
      </c>
      <c r="D24" s="56" t="s">
        <v>144</v>
      </c>
      <c r="E24" s="65" t="s">
        <v>103</v>
      </c>
      <c r="F24" s="55" t="s">
        <v>104</v>
      </c>
      <c r="G24" s="57" t="s">
        <v>119</v>
      </c>
      <c r="H24" s="59" t="s">
        <v>163</v>
      </c>
      <c r="J24" s="80"/>
    </row>
    <row r="25" spans="1:10" ht="180" x14ac:dyDescent="0.25">
      <c r="A25" s="54" t="s">
        <v>142</v>
      </c>
      <c r="B25" s="55">
        <v>24</v>
      </c>
      <c r="C25" s="56" t="s">
        <v>164</v>
      </c>
      <c r="D25" s="56" t="s">
        <v>144</v>
      </c>
      <c r="E25" s="55" t="s">
        <v>149</v>
      </c>
      <c r="F25" s="55" t="s">
        <v>104</v>
      </c>
      <c r="G25" s="57" t="s">
        <v>119</v>
      </c>
      <c r="H25" s="59" t="s">
        <v>165</v>
      </c>
      <c r="J25" s="80"/>
    </row>
    <row r="26" spans="1:10" ht="24" x14ac:dyDescent="0.25">
      <c r="A26" s="55" t="s">
        <v>142</v>
      </c>
      <c r="B26" s="55">
        <v>26</v>
      </c>
      <c r="C26" s="56" t="s">
        <v>166</v>
      </c>
      <c r="D26" s="56" t="s">
        <v>144</v>
      </c>
      <c r="E26" s="55" t="s">
        <v>109</v>
      </c>
      <c r="F26" s="55" t="s">
        <v>167</v>
      </c>
      <c r="G26" s="57"/>
      <c r="H26" s="59"/>
      <c r="J26" s="80"/>
    </row>
    <row r="27" spans="1:10" ht="165" customHeight="1" x14ac:dyDescent="0.25">
      <c r="A27" s="54" t="s">
        <v>142</v>
      </c>
      <c r="B27" s="55">
        <v>27</v>
      </c>
      <c r="C27" s="56" t="s">
        <v>168</v>
      </c>
      <c r="D27" s="56" t="s">
        <v>144</v>
      </c>
      <c r="E27" s="55" t="s">
        <v>128</v>
      </c>
      <c r="F27" s="55" t="s">
        <v>104</v>
      </c>
      <c r="G27" s="57" t="s">
        <v>119</v>
      </c>
      <c r="H27" s="60" t="s">
        <v>169</v>
      </c>
      <c r="J27" s="80"/>
    </row>
    <row r="28" spans="1:10" ht="120" x14ac:dyDescent="0.25">
      <c r="A28" s="54" t="s">
        <v>170</v>
      </c>
      <c r="B28" s="55">
        <v>28</v>
      </c>
      <c r="C28" s="56" t="s">
        <v>171</v>
      </c>
      <c r="D28" s="56" t="s">
        <v>172</v>
      </c>
      <c r="E28" s="55" t="s">
        <v>103</v>
      </c>
      <c r="F28" s="55" t="s">
        <v>104</v>
      </c>
      <c r="G28" s="57" t="s">
        <v>119</v>
      </c>
      <c r="H28" s="53" t="s">
        <v>106</v>
      </c>
      <c r="J28" s="80"/>
    </row>
    <row r="29" spans="1:10" ht="96" x14ac:dyDescent="0.25">
      <c r="A29" s="54" t="s">
        <v>170</v>
      </c>
      <c r="B29" s="55">
        <v>29</v>
      </c>
      <c r="C29" s="56" t="s">
        <v>173</v>
      </c>
      <c r="D29" s="56" t="s">
        <v>172</v>
      </c>
      <c r="E29" s="55" t="s">
        <v>149</v>
      </c>
      <c r="F29" s="55" t="s">
        <v>104</v>
      </c>
      <c r="G29" s="57" t="s">
        <v>119</v>
      </c>
      <c r="H29" s="53" t="s">
        <v>174</v>
      </c>
      <c r="J29" s="80"/>
    </row>
    <row r="30" spans="1:10" ht="84" x14ac:dyDescent="0.25">
      <c r="A30" s="54" t="s">
        <v>170</v>
      </c>
      <c r="B30" s="55">
        <v>30</v>
      </c>
      <c r="C30" s="56" t="s">
        <v>175</v>
      </c>
      <c r="D30" s="56" t="s">
        <v>172</v>
      </c>
      <c r="E30" s="55" t="s">
        <v>109</v>
      </c>
      <c r="F30" s="55" t="s">
        <v>104</v>
      </c>
      <c r="G30" s="57" t="s">
        <v>119</v>
      </c>
      <c r="H30" s="57" t="s">
        <v>176</v>
      </c>
      <c r="J30" s="80"/>
    </row>
    <row r="31" spans="1:10" ht="84" x14ac:dyDescent="0.25">
      <c r="A31" s="54" t="s">
        <v>170</v>
      </c>
      <c r="B31" s="55">
        <v>31</v>
      </c>
      <c r="C31" s="56" t="s">
        <v>177</v>
      </c>
      <c r="D31" s="56" t="s">
        <v>172</v>
      </c>
      <c r="E31" s="55" t="s">
        <v>109</v>
      </c>
      <c r="F31" s="55" t="s">
        <v>104</v>
      </c>
      <c r="G31" s="57" t="s">
        <v>119</v>
      </c>
      <c r="H31" s="57" t="s">
        <v>176</v>
      </c>
      <c r="J31" s="80"/>
    </row>
    <row r="32" spans="1:10" ht="84" x14ac:dyDescent="0.25">
      <c r="A32" s="54" t="s">
        <v>170</v>
      </c>
      <c r="B32" s="55">
        <v>32</v>
      </c>
      <c r="C32" s="56" t="s">
        <v>178</v>
      </c>
      <c r="D32" s="56" t="s">
        <v>172</v>
      </c>
      <c r="E32" s="55" t="s">
        <v>109</v>
      </c>
      <c r="F32" s="55" t="s">
        <v>104</v>
      </c>
      <c r="G32" s="57" t="s">
        <v>119</v>
      </c>
      <c r="H32" s="57" t="s">
        <v>176</v>
      </c>
      <c r="J32" s="80"/>
    </row>
    <row r="33" spans="1:12" ht="60" x14ac:dyDescent="0.35">
      <c r="A33" s="54" t="s">
        <v>170</v>
      </c>
      <c r="B33" s="55">
        <v>33</v>
      </c>
      <c r="C33" s="56" t="s">
        <v>179</v>
      </c>
      <c r="D33" s="56" t="s">
        <v>172</v>
      </c>
      <c r="E33" s="55" t="s">
        <v>109</v>
      </c>
      <c r="F33" s="55" t="s">
        <v>104</v>
      </c>
      <c r="G33" s="57" t="s">
        <v>119</v>
      </c>
      <c r="H33" s="63" t="s">
        <v>180</v>
      </c>
      <c r="J33" s="80"/>
      <c r="K33" s="64"/>
    </row>
    <row r="34" spans="1:12" ht="120" x14ac:dyDescent="0.25">
      <c r="A34" s="54" t="s">
        <v>170</v>
      </c>
      <c r="B34" s="55">
        <v>34</v>
      </c>
      <c r="C34" s="56" t="s">
        <v>181</v>
      </c>
      <c r="D34" s="56" t="s">
        <v>172</v>
      </c>
      <c r="E34" s="55" t="s">
        <v>109</v>
      </c>
      <c r="F34" s="55" t="s">
        <v>104</v>
      </c>
      <c r="G34" s="68" t="s">
        <v>182</v>
      </c>
      <c r="H34" s="57" t="s">
        <v>183</v>
      </c>
      <c r="J34" s="80"/>
    </row>
    <row r="35" spans="1:12" ht="132" x14ac:dyDescent="0.25">
      <c r="A35" s="55" t="s">
        <v>170</v>
      </c>
      <c r="B35" s="55">
        <v>35</v>
      </c>
      <c r="C35" s="56" t="s">
        <v>184</v>
      </c>
      <c r="D35" s="56" t="s">
        <v>172</v>
      </c>
      <c r="E35" s="55" t="s">
        <v>109</v>
      </c>
      <c r="F35" s="55" t="s">
        <v>104</v>
      </c>
      <c r="G35" s="68" t="s">
        <v>185</v>
      </c>
      <c r="H35" s="57" t="s">
        <v>186</v>
      </c>
      <c r="J35" s="80"/>
    </row>
    <row r="36" spans="1:12" ht="120" x14ac:dyDescent="0.25">
      <c r="A36" s="54" t="s">
        <v>187</v>
      </c>
      <c r="B36" s="55">
        <v>36</v>
      </c>
      <c r="C36" s="56" t="s">
        <v>188</v>
      </c>
      <c r="D36" s="56" t="s">
        <v>189</v>
      </c>
      <c r="E36" s="55" t="s">
        <v>103</v>
      </c>
      <c r="F36" s="55" t="s">
        <v>104</v>
      </c>
      <c r="G36" s="57" t="s">
        <v>119</v>
      </c>
      <c r="H36" s="53" t="s">
        <v>106</v>
      </c>
      <c r="J36" s="80"/>
    </row>
    <row r="37" spans="1:12" ht="48" x14ac:dyDescent="0.25">
      <c r="A37" s="54" t="s">
        <v>187</v>
      </c>
      <c r="B37" s="55">
        <v>37</v>
      </c>
      <c r="C37" s="56" t="s">
        <v>190</v>
      </c>
      <c r="D37" s="56" t="s">
        <v>189</v>
      </c>
      <c r="E37" s="55" t="s">
        <v>109</v>
      </c>
      <c r="F37" s="55" t="s">
        <v>104</v>
      </c>
      <c r="G37" s="57" t="s">
        <v>119</v>
      </c>
      <c r="H37" s="60" t="s">
        <v>191</v>
      </c>
      <c r="J37" s="80"/>
    </row>
    <row r="38" spans="1:12" ht="48" x14ac:dyDescent="0.25">
      <c r="A38" s="54" t="s">
        <v>187</v>
      </c>
      <c r="B38" s="55">
        <v>38</v>
      </c>
      <c r="C38" s="56" t="s">
        <v>192</v>
      </c>
      <c r="D38" s="56" t="s">
        <v>189</v>
      </c>
      <c r="E38" s="55" t="s">
        <v>109</v>
      </c>
      <c r="F38" s="55" t="s">
        <v>104</v>
      </c>
      <c r="G38" s="57" t="s">
        <v>119</v>
      </c>
      <c r="H38" s="60" t="s">
        <v>191</v>
      </c>
      <c r="J38" s="80"/>
    </row>
    <row r="39" spans="1:12" ht="48" x14ac:dyDescent="0.25">
      <c r="A39" s="54" t="s">
        <v>187</v>
      </c>
      <c r="B39" s="55">
        <v>39</v>
      </c>
      <c r="C39" s="56" t="s">
        <v>193</v>
      </c>
      <c r="D39" s="56" t="s">
        <v>189</v>
      </c>
      <c r="E39" s="55" t="s">
        <v>109</v>
      </c>
      <c r="F39" s="55" t="s">
        <v>104</v>
      </c>
      <c r="G39" s="57" t="s">
        <v>119</v>
      </c>
      <c r="H39" s="60" t="s">
        <v>191</v>
      </c>
      <c r="J39" s="80"/>
    </row>
    <row r="40" spans="1:12" ht="48" x14ac:dyDescent="0.25">
      <c r="A40" s="54" t="s">
        <v>187</v>
      </c>
      <c r="B40" s="55">
        <v>40</v>
      </c>
      <c r="C40" s="56" t="s">
        <v>194</v>
      </c>
      <c r="D40" s="56" t="s">
        <v>189</v>
      </c>
      <c r="E40" s="55" t="s">
        <v>109</v>
      </c>
      <c r="F40" s="55" t="s">
        <v>104</v>
      </c>
      <c r="G40" s="57" t="s">
        <v>119</v>
      </c>
      <c r="H40" s="60" t="s">
        <v>191</v>
      </c>
      <c r="J40" s="80"/>
    </row>
    <row r="41" spans="1:12" ht="36" x14ac:dyDescent="0.25">
      <c r="A41" s="54" t="s">
        <v>187</v>
      </c>
      <c r="B41" s="55">
        <v>41</v>
      </c>
      <c r="C41" s="56" t="s">
        <v>195</v>
      </c>
      <c r="D41" s="56" t="s">
        <v>189</v>
      </c>
      <c r="E41" s="55" t="s">
        <v>109</v>
      </c>
      <c r="F41" s="55" t="s">
        <v>112</v>
      </c>
      <c r="G41" s="57" t="s">
        <v>196</v>
      </c>
      <c r="H41" s="55"/>
      <c r="J41" s="80"/>
    </row>
    <row r="42" spans="1:12" s="51" customFormat="1" ht="60" x14ac:dyDescent="0.25">
      <c r="A42" s="54" t="s">
        <v>187</v>
      </c>
      <c r="B42" s="55">
        <v>42</v>
      </c>
      <c r="C42" s="90" t="s">
        <v>197</v>
      </c>
      <c r="D42" s="56" t="s">
        <v>189</v>
      </c>
      <c r="E42" s="91"/>
      <c r="F42" s="55" t="s">
        <v>104</v>
      </c>
      <c r="G42" s="57" t="s">
        <v>119</v>
      </c>
      <c r="H42" s="57" t="s">
        <v>198</v>
      </c>
      <c r="I42" s="92">
        <v>0.3</v>
      </c>
      <c r="J42" s="80" t="s">
        <v>288</v>
      </c>
      <c r="L42" s="48"/>
    </row>
    <row r="43" spans="1:12" ht="48" x14ac:dyDescent="0.25">
      <c r="A43" s="54" t="s">
        <v>187</v>
      </c>
      <c r="B43" s="55">
        <v>43</v>
      </c>
      <c r="C43" s="56" t="s">
        <v>199</v>
      </c>
      <c r="D43" s="56" t="s">
        <v>189</v>
      </c>
      <c r="E43" s="55" t="s">
        <v>109</v>
      </c>
      <c r="F43" s="55" t="s">
        <v>104</v>
      </c>
      <c r="G43" s="57" t="s">
        <v>119</v>
      </c>
      <c r="H43" s="60" t="s">
        <v>191</v>
      </c>
      <c r="J43" s="80"/>
    </row>
    <row r="44" spans="1:12" ht="72" x14ac:dyDescent="0.25">
      <c r="A44" s="54" t="s">
        <v>187</v>
      </c>
      <c r="B44" s="55">
        <v>44</v>
      </c>
      <c r="C44" s="56" t="s">
        <v>200</v>
      </c>
      <c r="D44" s="56" t="s">
        <v>189</v>
      </c>
      <c r="E44" s="55" t="s">
        <v>109</v>
      </c>
      <c r="F44" s="55" t="s">
        <v>104</v>
      </c>
      <c r="G44" s="57" t="s">
        <v>119</v>
      </c>
      <c r="H44" s="57" t="s">
        <v>201</v>
      </c>
      <c r="J44" s="80"/>
    </row>
    <row r="45" spans="1:12" ht="72" x14ac:dyDescent="0.25">
      <c r="A45" s="54" t="s">
        <v>187</v>
      </c>
      <c r="B45" s="55">
        <v>45</v>
      </c>
      <c r="C45" s="56" t="s">
        <v>202</v>
      </c>
      <c r="D45" s="56" t="s">
        <v>189</v>
      </c>
      <c r="E45" s="55" t="s">
        <v>109</v>
      </c>
      <c r="F45" s="55" t="s">
        <v>104</v>
      </c>
      <c r="G45" s="57" t="s">
        <v>119</v>
      </c>
      <c r="H45" s="57" t="s">
        <v>191</v>
      </c>
      <c r="J45" s="80"/>
    </row>
    <row r="46" spans="1:12" ht="36" x14ac:dyDescent="0.25">
      <c r="A46" s="54" t="s">
        <v>187</v>
      </c>
      <c r="B46" s="55">
        <v>46</v>
      </c>
      <c r="C46" s="56" t="s">
        <v>203</v>
      </c>
      <c r="D46" s="56" t="s">
        <v>189</v>
      </c>
      <c r="E46" s="55" t="s">
        <v>128</v>
      </c>
      <c r="F46" s="55" t="s">
        <v>167</v>
      </c>
      <c r="G46" s="57"/>
      <c r="H46" s="57"/>
      <c r="J46" s="80"/>
    </row>
    <row r="47" spans="1:12" ht="36" x14ac:dyDescent="0.25">
      <c r="A47" s="54" t="s">
        <v>187</v>
      </c>
      <c r="B47" s="55">
        <v>47</v>
      </c>
      <c r="C47" s="56" t="s">
        <v>204</v>
      </c>
      <c r="D47" s="56" t="s">
        <v>189</v>
      </c>
      <c r="E47" s="55" t="s">
        <v>109</v>
      </c>
      <c r="F47" s="55" t="s">
        <v>104</v>
      </c>
      <c r="G47" s="57" t="s">
        <v>119</v>
      </c>
      <c r="H47" s="57" t="s">
        <v>205</v>
      </c>
      <c r="J47" s="80"/>
    </row>
    <row r="48" spans="1:12" ht="84" x14ac:dyDescent="0.25">
      <c r="A48" s="54" t="s">
        <v>187</v>
      </c>
      <c r="B48" s="55">
        <v>48</v>
      </c>
      <c r="C48" s="56" t="s">
        <v>206</v>
      </c>
      <c r="D48" s="56" t="s">
        <v>189</v>
      </c>
      <c r="E48" s="55" t="s">
        <v>128</v>
      </c>
      <c r="F48" s="55" t="s">
        <v>104</v>
      </c>
      <c r="G48" s="57" t="s">
        <v>207</v>
      </c>
      <c r="H48" s="57" t="s">
        <v>208</v>
      </c>
      <c r="J48" s="80"/>
    </row>
    <row r="49" spans="1:11" ht="36" x14ac:dyDescent="0.25">
      <c r="A49" s="54" t="s">
        <v>187</v>
      </c>
      <c r="B49" s="55">
        <v>49</v>
      </c>
      <c r="C49" s="56" t="s">
        <v>209</v>
      </c>
      <c r="D49" s="56" t="s">
        <v>189</v>
      </c>
      <c r="E49" s="55" t="s">
        <v>109</v>
      </c>
      <c r="F49" s="55" t="s">
        <v>112</v>
      </c>
      <c r="G49" s="57" t="s">
        <v>196</v>
      </c>
      <c r="H49" s="55"/>
      <c r="J49" s="80"/>
    </row>
    <row r="50" spans="1:11" ht="60" x14ac:dyDescent="0.25">
      <c r="A50" s="55" t="s">
        <v>187</v>
      </c>
      <c r="B50" s="55">
        <v>50</v>
      </c>
      <c r="C50" s="56" t="s">
        <v>210</v>
      </c>
      <c r="D50" s="56" t="s">
        <v>189</v>
      </c>
      <c r="E50" s="62" t="s">
        <v>128</v>
      </c>
      <c r="F50" s="62" t="s">
        <v>112</v>
      </c>
      <c r="G50" s="63" t="s">
        <v>196</v>
      </c>
      <c r="H50" s="55"/>
      <c r="J50" s="80"/>
    </row>
    <row r="51" spans="1:11" ht="120" x14ac:dyDescent="0.25">
      <c r="A51" s="54" t="s">
        <v>211</v>
      </c>
      <c r="B51" s="55">
        <v>51</v>
      </c>
      <c r="C51" s="56" t="s">
        <v>212</v>
      </c>
      <c r="D51" s="56" t="s">
        <v>213</v>
      </c>
      <c r="E51" s="55" t="s">
        <v>103</v>
      </c>
      <c r="F51" s="55" t="s">
        <v>104</v>
      </c>
      <c r="G51" s="57" t="s">
        <v>124</v>
      </c>
      <c r="H51" s="53" t="s">
        <v>106</v>
      </c>
      <c r="J51" s="80"/>
    </row>
    <row r="52" spans="1:11" ht="24" x14ac:dyDescent="0.25">
      <c r="A52" s="54" t="s">
        <v>211</v>
      </c>
      <c r="B52" s="55">
        <v>52</v>
      </c>
      <c r="C52" s="56" t="s">
        <v>214</v>
      </c>
      <c r="D52" s="56" t="s">
        <v>213</v>
      </c>
      <c r="E52" s="55" t="s">
        <v>109</v>
      </c>
      <c r="F52" s="55" t="s">
        <v>112</v>
      </c>
      <c r="G52" s="57" t="s">
        <v>124</v>
      </c>
      <c r="H52" s="53"/>
      <c r="J52" s="80"/>
    </row>
    <row r="53" spans="1:11" ht="84" x14ac:dyDescent="0.25">
      <c r="A53" s="54" t="s">
        <v>211</v>
      </c>
      <c r="B53" s="55">
        <v>53</v>
      </c>
      <c r="C53" s="56" t="s">
        <v>215</v>
      </c>
      <c r="D53" s="56" t="s">
        <v>213</v>
      </c>
      <c r="E53" s="55" t="s">
        <v>109</v>
      </c>
      <c r="F53" s="55" t="s">
        <v>104</v>
      </c>
      <c r="G53" s="57" t="s">
        <v>216</v>
      </c>
      <c r="H53" s="57" t="s">
        <v>120</v>
      </c>
      <c r="J53" s="80"/>
    </row>
    <row r="54" spans="1:11" ht="60" x14ac:dyDescent="0.25">
      <c r="A54" s="54" t="s">
        <v>211</v>
      </c>
      <c r="B54" s="55">
        <v>55</v>
      </c>
      <c r="C54" s="56" t="s">
        <v>217</v>
      </c>
      <c r="D54" s="56" t="s">
        <v>213</v>
      </c>
      <c r="E54" s="58" t="s">
        <v>103</v>
      </c>
      <c r="F54" s="55" t="s">
        <v>104</v>
      </c>
      <c r="G54" s="57" t="s">
        <v>124</v>
      </c>
      <c r="H54" s="57" t="s">
        <v>218</v>
      </c>
      <c r="J54" s="80"/>
      <c r="K54" s="61"/>
    </row>
    <row r="55" spans="1:11" ht="60" x14ac:dyDescent="0.25">
      <c r="A55" s="55" t="s">
        <v>211</v>
      </c>
      <c r="B55" s="55">
        <v>56</v>
      </c>
      <c r="C55" s="56" t="s">
        <v>219</v>
      </c>
      <c r="D55" s="56" t="s">
        <v>213</v>
      </c>
      <c r="E55" s="58" t="s">
        <v>103</v>
      </c>
      <c r="F55" s="55" t="s">
        <v>104</v>
      </c>
      <c r="G55" s="57" t="s">
        <v>124</v>
      </c>
      <c r="H55" s="57" t="s">
        <v>218</v>
      </c>
      <c r="J55" s="80"/>
    </row>
    <row r="56" spans="1:11" ht="84" x14ac:dyDescent="0.25">
      <c r="A56" s="54" t="s">
        <v>211</v>
      </c>
      <c r="B56" s="55">
        <v>57</v>
      </c>
      <c r="C56" s="56" t="s">
        <v>220</v>
      </c>
      <c r="D56" s="56" t="s">
        <v>213</v>
      </c>
      <c r="E56" s="55" t="s">
        <v>103</v>
      </c>
      <c r="F56" s="55" t="s">
        <v>104</v>
      </c>
      <c r="G56" s="57" t="s">
        <v>216</v>
      </c>
      <c r="H56" s="57" t="s">
        <v>176</v>
      </c>
      <c r="J56" s="80"/>
    </row>
    <row r="57" spans="1:11" ht="84" x14ac:dyDescent="0.25">
      <c r="A57" s="54" t="s">
        <v>211</v>
      </c>
      <c r="B57" s="55">
        <v>58</v>
      </c>
      <c r="C57" s="56" t="s">
        <v>221</v>
      </c>
      <c r="D57" s="56" t="s">
        <v>213</v>
      </c>
      <c r="E57" s="55" t="s">
        <v>149</v>
      </c>
      <c r="F57" s="55" t="s">
        <v>104</v>
      </c>
      <c r="G57" s="57" t="s">
        <v>216</v>
      </c>
      <c r="H57" s="57" t="s">
        <v>222</v>
      </c>
      <c r="J57" s="80"/>
    </row>
    <row r="58" spans="1:11" ht="36" x14ac:dyDescent="0.25">
      <c r="A58" s="54" t="s">
        <v>211</v>
      </c>
      <c r="B58" s="55">
        <v>59</v>
      </c>
      <c r="C58" s="56" t="s">
        <v>223</v>
      </c>
      <c r="D58" s="56" t="s">
        <v>213</v>
      </c>
      <c r="E58" s="55" t="s">
        <v>128</v>
      </c>
      <c r="F58" s="55" t="s">
        <v>112</v>
      </c>
      <c r="G58" s="57"/>
      <c r="H58" s="57"/>
      <c r="J58" s="80"/>
    </row>
    <row r="59" spans="1:11" ht="120" x14ac:dyDescent="0.25">
      <c r="A59" s="54" t="s">
        <v>224</v>
      </c>
      <c r="B59" s="55">
        <v>60</v>
      </c>
      <c r="C59" s="56" t="s">
        <v>225</v>
      </c>
      <c r="D59" s="56" t="s">
        <v>226</v>
      </c>
      <c r="E59" s="55" t="s">
        <v>103</v>
      </c>
      <c r="F59" s="55" t="s">
        <v>104</v>
      </c>
      <c r="G59" s="57" t="s">
        <v>124</v>
      </c>
      <c r="H59" s="53" t="s">
        <v>106</v>
      </c>
      <c r="J59" s="80"/>
    </row>
    <row r="60" spans="1:11" ht="24" x14ac:dyDescent="0.25">
      <c r="A60" s="54" t="s">
        <v>224</v>
      </c>
      <c r="B60" s="55">
        <v>61</v>
      </c>
      <c r="C60" s="56" t="s">
        <v>227</v>
      </c>
      <c r="D60" s="56" t="s">
        <v>226</v>
      </c>
      <c r="E60" s="55" t="s">
        <v>109</v>
      </c>
      <c r="F60" s="55" t="s">
        <v>112</v>
      </c>
      <c r="G60" s="57" t="s">
        <v>216</v>
      </c>
      <c r="H60" s="55"/>
      <c r="J60" s="80"/>
    </row>
    <row r="61" spans="1:11" ht="24" x14ac:dyDescent="0.25">
      <c r="A61" s="54" t="s">
        <v>224</v>
      </c>
      <c r="B61" s="55">
        <v>62</v>
      </c>
      <c r="C61" s="57" t="s">
        <v>228</v>
      </c>
      <c r="D61" s="56" t="s">
        <v>226</v>
      </c>
      <c r="E61" s="55" t="s">
        <v>109</v>
      </c>
      <c r="F61" s="55" t="s">
        <v>112</v>
      </c>
      <c r="G61" s="57" t="s">
        <v>216</v>
      </c>
      <c r="H61" s="55"/>
      <c r="J61" s="80"/>
    </row>
    <row r="62" spans="1:11" ht="120" x14ac:dyDescent="0.25">
      <c r="A62" s="54" t="s">
        <v>224</v>
      </c>
      <c r="B62" s="55">
        <v>63</v>
      </c>
      <c r="C62" s="56" t="s">
        <v>229</v>
      </c>
      <c r="D62" s="56" t="s">
        <v>226</v>
      </c>
      <c r="E62" s="55" t="s">
        <v>103</v>
      </c>
      <c r="F62" s="55" t="s">
        <v>104</v>
      </c>
      <c r="G62" s="57" t="s">
        <v>216</v>
      </c>
      <c r="H62" s="57" t="s">
        <v>230</v>
      </c>
      <c r="J62" s="80"/>
    </row>
    <row r="63" spans="1:11" ht="203.25" customHeight="1" x14ac:dyDescent="0.25">
      <c r="A63" s="54" t="s">
        <v>224</v>
      </c>
      <c r="B63" s="55">
        <v>64</v>
      </c>
      <c r="C63" s="56" t="s">
        <v>231</v>
      </c>
      <c r="D63" s="56" t="s">
        <v>226</v>
      </c>
      <c r="E63" s="55" t="s">
        <v>103</v>
      </c>
      <c r="F63" s="55" t="s">
        <v>104</v>
      </c>
      <c r="G63" s="57" t="s">
        <v>232</v>
      </c>
      <c r="H63" s="57" t="s">
        <v>233</v>
      </c>
      <c r="J63" s="80"/>
    </row>
    <row r="64" spans="1:11" ht="24" x14ac:dyDescent="0.25">
      <c r="A64" s="54" t="s">
        <v>224</v>
      </c>
      <c r="B64" s="55">
        <v>65</v>
      </c>
      <c r="C64" s="56" t="s">
        <v>234</v>
      </c>
      <c r="D64" s="56" t="s">
        <v>226</v>
      </c>
      <c r="E64" s="55" t="s">
        <v>109</v>
      </c>
      <c r="F64" s="55" t="s">
        <v>112</v>
      </c>
      <c r="G64" s="57" t="s">
        <v>216</v>
      </c>
      <c r="H64" s="55"/>
      <c r="J64" s="80"/>
    </row>
    <row r="65" spans="1:10" ht="150" customHeight="1" x14ac:dyDescent="0.25">
      <c r="A65" s="54" t="s">
        <v>224</v>
      </c>
      <c r="B65" s="55">
        <v>66</v>
      </c>
      <c r="C65" s="56" t="s">
        <v>235</v>
      </c>
      <c r="D65" s="56" t="s">
        <v>226</v>
      </c>
      <c r="E65" s="55" t="s">
        <v>103</v>
      </c>
      <c r="F65" s="55" t="s">
        <v>104</v>
      </c>
      <c r="G65" s="57" t="s">
        <v>236</v>
      </c>
      <c r="H65" s="57" t="s">
        <v>237</v>
      </c>
      <c r="J65" s="80"/>
    </row>
    <row r="66" spans="1:10" ht="186" customHeight="1" x14ac:dyDescent="0.25">
      <c r="A66" s="54" t="s">
        <v>224</v>
      </c>
      <c r="B66" s="55">
        <v>67</v>
      </c>
      <c r="C66" s="56" t="s">
        <v>238</v>
      </c>
      <c r="D66" s="56" t="s">
        <v>226</v>
      </c>
      <c r="E66" s="55" t="s">
        <v>103</v>
      </c>
      <c r="F66" s="55" t="s">
        <v>104</v>
      </c>
      <c r="G66" s="57" t="s">
        <v>216</v>
      </c>
      <c r="H66" s="57" t="s">
        <v>239</v>
      </c>
      <c r="J66" s="80"/>
    </row>
    <row r="67" spans="1:10" ht="24" x14ac:dyDescent="0.25">
      <c r="A67" s="55" t="s">
        <v>224</v>
      </c>
      <c r="B67" s="55">
        <v>68</v>
      </c>
      <c r="C67" s="56" t="s">
        <v>240</v>
      </c>
      <c r="D67" s="56" t="s">
        <v>226</v>
      </c>
      <c r="E67" s="54"/>
      <c r="F67" s="54" t="s">
        <v>167</v>
      </c>
      <c r="G67" s="71"/>
      <c r="H67" s="71"/>
      <c r="J67" s="80"/>
    </row>
    <row r="68" spans="1:10" ht="24" x14ac:dyDescent="0.25">
      <c r="A68" s="55" t="s">
        <v>241</v>
      </c>
      <c r="B68" s="55">
        <v>69</v>
      </c>
      <c r="C68" s="56" t="s">
        <v>242</v>
      </c>
      <c r="D68" s="56"/>
      <c r="E68" s="54"/>
      <c r="F68" s="54" t="s">
        <v>167</v>
      </c>
      <c r="G68" s="71"/>
      <c r="H68" s="71"/>
      <c r="J68" s="80"/>
    </row>
    <row r="69" spans="1:10" ht="24" x14ac:dyDescent="0.25">
      <c r="A69" s="55" t="s">
        <v>241</v>
      </c>
      <c r="B69" s="55">
        <v>71</v>
      </c>
      <c r="C69" s="56" t="s">
        <v>243</v>
      </c>
      <c r="D69" s="56"/>
      <c r="E69" s="54"/>
      <c r="F69" s="54" t="s">
        <v>167</v>
      </c>
      <c r="G69" s="71"/>
      <c r="H69" s="71"/>
      <c r="J69" s="80"/>
    </row>
    <row r="70" spans="1:10" ht="132" x14ac:dyDescent="0.25">
      <c r="A70" s="55" t="s">
        <v>211</v>
      </c>
      <c r="B70" s="55">
        <v>72</v>
      </c>
      <c r="C70" s="56" t="s">
        <v>244</v>
      </c>
      <c r="D70" s="56" t="s">
        <v>213</v>
      </c>
      <c r="E70" s="69" t="s">
        <v>103</v>
      </c>
      <c r="F70" s="69" t="s">
        <v>104</v>
      </c>
      <c r="G70" s="57" t="s">
        <v>216</v>
      </c>
      <c r="H70" s="70" t="s">
        <v>245</v>
      </c>
      <c r="J70" s="80"/>
    </row>
    <row r="71" spans="1:10" ht="48" x14ac:dyDescent="0.25">
      <c r="A71" s="55"/>
      <c r="B71" s="55">
        <v>73</v>
      </c>
      <c r="C71" s="67" t="s">
        <v>246</v>
      </c>
      <c r="D71" s="56" t="s">
        <v>189</v>
      </c>
      <c r="E71" s="54" t="s">
        <v>128</v>
      </c>
      <c r="F71" s="54" t="s">
        <v>167</v>
      </c>
      <c r="G71" s="71"/>
      <c r="H71" s="71"/>
      <c r="J71" s="80"/>
    </row>
    <row r="72" spans="1:10" ht="156" x14ac:dyDescent="0.25">
      <c r="A72" s="55"/>
      <c r="B72" s="55">
        <v>74</v>
      </c>
      <c r="C72" s="56" t="s">
        <v>247</v>
      </c>
      <c r="D72" s="56" t="s">
        <v>213</v>
      </c>
      <c r="E72" s="54" t="s">
        <v>128</v>
      </c>
      <c r="F72" s="54" t="s">
        <v>104</v>
      </c>
      <c r="G72" s="54" t="s">
        <v>248</v>
      </c>
      <c r="H72" s="70" t="s">
        <v>249</v>
      </c>
      <c r="J72" s="80"/>
    </row>
    <row r="73" spans="1:10" ht="36" x14ac:dyDescent="0.25">
      <c r="A73" s="55"/>
      <c r="B73" s="55">
        <v>75</v>
      </c>
      <c r="C73" s="56" t="s">
        <v>250</v>
      </c>
      <c r="D73" s="56"/>
      <c r="E73" s="54"/>
      <c r="F73" s="54"/>
      <c r="G73" s="71"/>
      <c r="H73" s="71"/>
      <c r="J73" s="80"/>
    </row>
    <row r="74" spans="1:10" ht="24" x14ac:dyDescent="0.25">
      <c r="A74" s="55"/>
      <c r="B74" s="55">
        <v>76</v>
      </c>
      <c r="C74" s="56" t="s">
        <v>251</v>
      </c>
      <c r="D74" s="56"/>
      <c r="E74" s="54"/>
      <c r="F74" s="54"/>
      <c r="G74" s="71"/>
      <c r="H74" s="71"/>
      <c r="J74" s="80"/>
    </row>
    <row r="75" spans="1:10" ht="48" x14ac:dyDescent="0.25">
      <c r="A75" s="55" t="s">
        <v>187</v>
      </c>
      <c r="B75" s="55">
        <v>77</v>
      </c>
      <c r="C75" s="56" t="s">
        <v>252</v>
      </c>
      <c r="D75" s="56" t="s">
        <v>189</v>
      </c>
      <c r="E75" s="54" t="s">
        <v>128</v>
      </c>
      <c r="F75" s="54" t="s">
        <v>104</v>
      </c>
      <c r="G75" s="71" t="s">
        <v>253</v>
      </c>
      <c r="H75" s="70" t="s">
        <v>191</v>
      </c>
      <c r="J75" s="80"/>
    </row>
    <row r="76" spans="1:10" ht="72" x14ac:dyDescent="0.25">
      <c r="A76" s="55"/>
      <c r="B76" s="55">
        <v>78</v>
      </c>
      <c r="C76" s="56" t="s">
        <v>254</v>
      </c>
      <c r="D76" s="56" t="s">
        <v>213</v>
      </c>
      <c r="E76" s="54" t="s">
        <v>128</v>
      </c>
      <c r="F76" s="54" t="s">
        <v>167</v>
      </c>
      <c r="G76" s="71"/>
      <c r="H76" s="71"/>
      <c r="J76" s="80"/>
    </row>
    <row r="77" spans="1:10" ht="60" x14ac:dyDescent="0.25">
      <c r="A77" s="54" t="s">
        <v>187</v>
      </c>
      <c r="B77" s="55">
        <v>79</v>
      </c>
      <c r="C77" s="90" t="s">
        <v>285</v>
      </c>
      <c r="D77" s="56" t="s">
        <v>189</v>
      </c>
      <c r="E77" s="91" t="s">
        <v>109</v>
      </c>
      <c r="F77" s="55" t="s">
        <v>104</v>
      </c>
      <c r="G77" s="57" t="s">
        <v>119</v>
      </c>
      <c r="H77" s="57" t="s">
        <v>286</v>
      </c>
      <c r="J77" s="80"/>
    </row>
    <row r="78" spans="1:10" x14ac:dyDescent="0.25">
      <c r="A78" s="55"/>
      <c r="B78" s="55">
        <v>80</v>
      </c>
      <c r="C78" s="56"/>
      <c r="D78" s="56"/>
      <c r="E78" s="71"/>
      <c r="F78" s="71"/>
      <c r="G78" s="71"/>
      <c r="H78" s="71"/>
      <c r="J78" s="80"/>
    </row>
    <row r="79" spans="1:10" x14ac:dyDescent="0.25">
      <c r="A79" s="55"/>
      <c r="B79" s="55">
        <v>81</v>
      </c>
      <c r="C79" s="56"/>
      <c r="D79" s="56"/>
      <c r="E79" s="71"/>
      <c r="F79" s="71"/>
      <c r="G79" s="71"/>
      <c r="H79" s="71"/>
      <c r="J79" s="80"/>
    </row>
    <row r="80" spans="1:10" x14ac:dyDescent="0.25">
      <c r="A80" s="55"/>
      <c r="B80" s="55"/>
      <c r="C80" s="56"/>
      <c r="D80" s="56"/>
      <c r="E80" s="71"/>
      <c r="F80" s="71"/>
      <c r="G80" s="71"/>
      <c r="H80" s="71"/>
      <c r="J80" s="80"/>
    </row>
    <row r="81" spans="10:10" x14ac:dyDescent="0.25">
      <c r="J81" s="80"/>
    </row>
    <row r="82" spans="10:10" x14ac:dyDescent="0.25">
      <c r="J82" s="80"/>
    </row>
    <row r="83" spans="10:10" x14ac:dyDescent="0.25">
      <c r="J83" s="80"/>
    </row>
    <row r="84" spans="10:10" x14ac:dyDescent="0.25">
      <c r="J84" s="80"/>
    </row>
    <row r="85" spans="10:10" x14ac:dyDescent="0.25">
      <c r="J85" s="80"/>
    </row>
    <row r="86" spans="10:10" x14ac:dyDescent="0.25">
      <c r="J86" s="80"/>
    </row>
    <row r="87" spans="10:10" x14ac:dyDescent="0.25">
      <c r="J87" s="80"/>
    </row>
    <row r="88" spans="10:10" x14ac:dyDescent="0.25">
      <c r="J88" s="80"/>
    </row>
    <row r="89" spans="10:10" x14ac:dyDescent="0.25">
      <c r="J89" s="80"/>
    </row>
    <row r="90" spans="10:10" x14ac:dyDescent="0.25">
      <c r="J90" s="80"/>
    </row>
    <row r="91" spans="10:10" x14ac:dyDescent="0.25">
      <c r="J91" s="80"/>
    </row>
    <row r="92" spans="10:10" x14ac:dyDescent="0.25">
      <c r="J92" s="80"/>
    </row>
    <row r="93" spans="10:10" x14ac:dyDescent="0.25">
      <c r="J93" s="80"/>
    </row>
    <row r="94" spans="10:10" x14ac:dyDescent="0.25">
      <c r="J94" s="80"/>
    </row>
    <row r="95" spans="10:10" x14ac:dyDescent="0.25">
      <c r="J95" s="80"/>
    </row>
    <row r="96" spans="10:10" x14ac:dyDescent="0.25">
      <c r="J96" s="80"/>
    </row>
    <row r="97" spans="10:10" x14ac:dyDescent="0.25">
      <c r="J97" s="80"/>
    </row>
    <row r="98" spans="10:10" x14ac:dyDescent="0.25">
      <c r="J98" s="80"/>
    </row>
    <row r="99" spans="10:10" x14ac:dyDescent="0.25">
      <c r="J99" s="80"/>
    </row>
    <row r="100" spans="10:10" x14ac:dyDescent="0.25">
      <c r="J100" s="80"/>
    </row>
    <row r="101" spans="10:10" x14ac:dyDescent="0.25">
      <c r="J101" s="80"/>
    </row>
    <row r="102" spans="10:10" x14ac:dyDescent="0.25">
      <c r="J102" s="80"/>
    </row>
    <row r="103" spans="10:10" x14ac:dyDescent="0.25">
      <c r="J103" s="80"/>
    </row>
    <row r="104" spans="10:10" x14ac:dyDescent="0.25">
      <c r="J104" s="80"/>
    </row>
    <row r="105" spans="10:10" x14ac:dyDescent="0.25">
      <c r="J105" s="80"/>
    </row>
    <row r="106" spans="10:10" x14ac:dyDescent="0.25">
      <c r="J106" s="80"/>
    </row>
    <row r="107" spans="10:10" x14ac:dyDescent="0.25">
      <c r="J107" s="80"/>
    </row>
    <row r="108" spans="10:10" x14ac:dyDescent="0.25">
      <c r="J108" s="80"/>
    </row>
    <row r="109" spans="10:10" x14ac:dyDescent="0.25">
      <c r="J109" s="80"/>
    </row>
    <row r="110" spans="10:10" x14ac:dyDescent="0.25">
      <c r="J110" s="80"/>
    </row>
    <row r="111" spans="10:10" x14ac:dyDescent="0.25">
      <c r="J111" s="80"/>
    </row>
    <row r="112" spans="10:10" x14ac:dyDescent="0.25">
      <c r="J112" s="80"/>
    </row>
    <row r="113" spans="10:10" x14ac:dyDescent="0.25">
      <c r="J113" s="80"/>
    </row>
    <row r="114" spans="10:10" x14ac:dyDescent="0.25">
      <c r="J114" s="80"/>
    </row>
    <row r="115" spans="10:10" x14ac:dyDescent="0.25">
      <c r="J115" s="80"/>
    </row>
    <row r="116" spans="10:10" x14ac:dyDescent="0.25">
      <c r="J116" s="80"/>
    </row>
    <row r="117" spans="10:10" x14ac:dyDescent="0.25">
      <c r="J117" s="80"/>
    </row>
    <row r="118" spans="10:10" x14ac:dyDescent="0.25">
      <c r="J118" s="80"/>
    </row>
    <row r="119" spans="10:10" x14ac:dyDescent="0.25">
      <c r="J119" s="80"/>
    </row>
    <row r="120" spans="10:10" x14ac:dyDescent="0.25">
      <c r="J120" s="80"/>
    </row>
    <row r="121" spans="10:10" x14ac:dyDescent="0.25">
      <c r="J121" s="80"/>
    </row>
    <row r="122" spans="10:10" x14ac:dyDescent="0.25">
      <c r="J122" s="80"/>
    </row>
    <row r="123" spans="10:10" x14ac:dyDescent="0.25">
      <c r="J123" s="80"/>
    </row>
    <row r="124" spans="10:10" x14ac:dyDescent="0.25">
      <c r="J124" s="80"/>
    </row>
    <row r="125" spans="10:10" x14ac:dyDescent="0.25">
      <c r="J125" s="80"/>
    </row>
    <row r="126" spans="10:10" x14ac:dyDescent="0.25">
      <c r="J126" s="80"/>
    </row>
    <row r="127" spans="10:10" x14ac:dyDescent="0.25">
      <c r="J127" s="80"/>
    </row>
    <row r="128" spans="10:10" x14ac:dyDescent="0.25">
      <c r="J128" s="80"/>
    </row>
    <row r="129" spans="10:10" x14ac:dyDescent="0.25">
      <c r="J129" s="80"/>
    </row>
    <row r="130" spans="10:10" x14ac:dyDescent="0.25">
      <c r="J130" s="80"/>
    </row>
    <row r="131" spans="10:10" x14ac:dyDescent="0.25">
      <c r="J131" s="80"/>
    </row>
  </sheetData>
  <autoFilter ref="A1:M79" xr:uid="{00000000-0009-0000-0000-000003000000}"/>
  <sortState xmlns:xlrd2="http://schemas.microsoft.com/office/spreadsheetml/2017/richdata2" ref="A2:H67">
    <sortCondition ref="A2:A67"/>
    <sortCondition ref="C2:C67"/>
  </sortState>
  <dataValidations count="2">
    <dataValidation type="list" allowBlank="1" showInputMessage="1" showErrorMessage="1" error="Vyber hodnotu ze seznamu" sqref="J81:J131" xr:uid="{D98664C5-9BFA-489E-9E03-4D46A78DC5A6}">
      <formula1>"poskytnuté dotace,celkových uznatelných výdajů"</formula1>
    </dataValidation>
    <dataValidation type="list" allowBlank="1" showInputMessage="1" showErrorMessage="1" error="Vyber hodnotu ze seznamu" sqref="J2:J80" xr:uid="{0BB6C24D-7719-443E-97F4-7C4DDFABB080}">
      <formula1>"výpočet povinného vlastního podílu z poskytnuté dotace,poskytnuté dotace,celkových uznatelných výdajů,dotace bez spoluúčasti"</formula1>
    </dataValidation>
  </dataValidations>
  <pageMargins left="0.7" right="0.7" top="0.78740157499999996" bottom="0.78740157499999996" header="0.3" footer="0.3"/>
  <pageSetup paperSize="8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8B5EF28BB6FA4AAFE66A8BE9B4A3FA" ma:contentTypeVersion="10" ma:contentTypeDescription="Vytvoří nový dokument" ma:contentTypeScope="" ma:versionID="f5333ff6dc0ec71601271d1e3c184283">
  <xsd:schema xmlns:xsd="http://www.w3.org/2001/XMLSchema" xmlns:xs="http://www.w3.org/2001/XMLSchema" xmlns:p="http://schemas.microsoft.com/office/2006/metadata/properties" xmlns:ns2="0ae73e37-9979-4043-8bcb-e8f0eac355ef" xmlns:ns3="d87dc67d-0739-4cd1-9830-26abc4988147" targetNamespace="http://schemas.microsoft.com/office/2006/metadata/properties" ma:root="true" ma:fieldsID="8df2098c3d0af1f2eb03d5d3c4e18255" ns2:_="" ns3:_="">
    <xsd:import namespace="0ae73e37-9979-4043-8bcb-e8f0eac355ef"/>
    <xsd:import namespace="d87dc67d-0739-4cd1-9830-26abc49881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e73e37-9979-4043-8bcb-e8f0eac355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7dc67d-0739-4cd1-9830-26abc49881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87dc67d-0739-4cd1-9830-26abc4988147">
      <UserInfo>
        <DisplayName>Zábrahová Linda</DisplayName>
        <AccountId>12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36EC5B-B23A-4EE4-9069-CA3983B15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e73e37-9979-4043-8bcb-e8f0eac355ef"/>
    <ds:schemaRef ds:uri="d87dc67d-0739-4cd1-9830-26abc49881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B85824-B101-475C-8CA2-80EAE6004926}">
  <ds:schemaRefs>
    <ds:schemaRef ds:uri="http://schemas.microsoft.com/office/2006/metadata/properties"/>
    <ds:schemaRef ds:uri="http://schemas.microsoft.com/office/infopath/2007/PartnerControls"/>
    <ds:schemaRef ds:uri="d87dc67d-0739-4cd1-9830-26abc4988147"/>
  </ds:schemaRefs>
</ds:datastoreItem>
</file>

<file path=customXml/itemProps3.xml><?xml version="1.0" encoding="utf-8"?>
<ds:datastoreItem xmlns:ds="http://schemas.openxmlformats.org/officeDocument/2006/customXml" ds:itemID="{782F144D-4831-41A0-8C3E-D783E71E5C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FV</vt:lpstr>
      <vt:lpstr>Avízo</vt:lpstr>
      <vt:lpstr>Kontrola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Kolařík Karel</dc:creator>
  <cp:keywords/>
  <dc:description/>
  <cp:lastModifiedBy>Jelenová Adéla</cp:lastModifiedBy>
  <cp:revision/>
  <dcterms:created xsi:type="dcterms:W3CDTF">2022-05-30T13:23:49Z</dcterms:created>
  <dcterms:modified xsi:type="dcterms:W3CDTF">2026-10-19T12:16:47Z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0x010100118B5EF28BB6FA4AAFE66A8BE9B4A3FA</vt:lpwstr>
  </property>
</Properties>
</file>