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dotace a prispevky 2026\prubezne zpravy\formulare PZ final projekt\"/>
    </mc:Choice>
  </mc:AlternateContent>
  <xr:revisionPtr revIDLastSave="0" documentId="13_ncr:1_{6466569D-F877-4A15-8D88-998C7632771B}" xr6:coauthVersionLast="36" xr6:coauthVersionMax="36" xr10:uidLastSave="{00000000-0000-0000-0000-000000000000}"/>
  <workbookProtection workbookPassword="8D29" lockStructure="1"/>
  <bookViews>
    <workbookView xWindow="32760" yWindow="32760" windowWidth="12270" windowHeight="10620" activeTab="4" xr2:uid="{00000000-000D-0000-FFFF-FFFF00000000}"/>
  </bookViews>
  <sheets>
    <sheet name="úvodní list" sheetId="3" r:id="rId1"/>
    <sheet name="část A zhodnocení" sheetId="23" r:id="rId2"/>
    <sheet name="část B ind_AT_péče" sheetId="10" r:id="rId3"/>
    <sheet name="část C zaměstnanci" sheetId="13" r:id="rId4"/>
    <sheet name="část D náklady" sheetId="26" r:id="rId5"/>
    <sheet name="část E zdroje" sheetId="25" r:id="rId6"/>
    <sheet name="data" sheetId="8" state="hidden" r:id="rId7"/>
  </sheets>
  <externalReferences>
    <externalReference r:id="rId8"/>
  </externalReferences>
  <definedNames>
    <definedName name="druhysluzeb" localSheetId="4">[1]data!$A$1:$A$33</definedName>
    <definedName name="druhysluzeb" localSheetId="5">[1]data!$A$1:$A$33</definedName>
    <definedName name="druhysluzeb">data!$A$1:$A$33</definedName>
  </definedNames>
  <calcPr calcId="191029"/>
</workbook>
</file>

<file path=xl/calcChain.xml><?xml version="1.0" encoding="utf-8"?>
<calcChain xmlns="http://schemas.openxmlformats.org/spreadsheetml/2006/main">
  <c r="O28" i="26" l="1"/>
  <c r="O27" i="26"/>
  <c r="O26" i="26"/>
  <c r="O24" i="26"/>
  <c r="O23" i="26"/>
  <c r="O22" i="26"/>
  <c r="O21" i="26"/>
  <c r="O20" i="26"/>
  <c r="O19" i="26"/>
  <c r="N71" i="26" l="1"/>
  <c r="N70" i="26"/>
  <c r="N52" i="26"/>
  <c r="N51" i="26"/>
  <c r="N50" i="26"/>
  <c r="N48" i="26"/>
  <c r="N47" i="26"/>
  <c r="N46" i="26"/>
  <c r="N45" i="26"/>
  <c r="N44" i="26"/>
  <c r="N43" i="26"/>
  <c r="N40" i="26"/>
  <c r="N39" i="26"/>
  <c r="N38" i="26"/>
  <c r="N36" i="26"/>
  <c r="N35" i="26"/>
  <c r="N34" i="26"/>
  <c r="N33" i="26"/>
  <c r="N32" i="26"/>
  <c r="N31" i="26"/>
  <c r="N28" i="26"/>
  <c r="N27" i="26"/>
  <c r="N26" i="26"/>
  <c r="N24" i="26"/>
  <c r="N23" i="26"/>
  <c r="N22" i="26"/>
  <c r="N21" i="26"/>
  <c r="N20" i="26"/>
  <c r="N19" i="26"/>
  <c r="P36" i="13" l="1"/>
  <c r="P4" i="13"/>
  <c r="O47" i="13" l="1"/>
  <c r="O43" i="13"/>
  <c r="O37" i="13"/>
  <c r="O35" i="13"/>
  <c r="O34" i="13"/>
  <c r="O25" i="13"/>
  <c r="O11" i="13"/>
  <c r="O6" i="13"/>
  <c r="O5" i="13"/>
  <c r="N47" i="13"/>
  <c r="N43" i="13"/>
  <c r="N37" i="13"/>
  <c r="N35" i="13"/>
  <c r="N34" i="13"/>
  <c r="N25" i="13"/>
  <c r="N11" i="13"/>
  <c r="N6" i="13"/>
  <c r="N5" i="13"/>
  <c r="M43" i="13"/>
  <c r="M37" i="13"/>
  <c r="M35" i="13"/>
  <c r="M34" i="13"/>
  <c r="M25" i="13"/>
  <c r="M11" i="13"/>
  <c r="M6" i="13"/>
  <c r="M5" i="13"/>
  <c r="I49" i="13" l="1"/>
  <c r="I50" i="13"/>
  <c r="I48" i="13"/>
  <c r="I45" i="13"/>
  <c r="I46" i="13"/>
  <c r="I44" i="13"/>
  <c r="I39" i="13"/>
  <c r="I40" i="13"/>
  <c r="I41" i="13"/>
  <c r="I42" i="13"/>
  <c r="K42" i="13"/>
  <c r="I38" i="13"/>
  <c r="I27" i="13"/>
  <c r="I28" i="13"/>
  <c r="I29" i="13"/>
  <c r="I30" i="13"/>
  <c r="I31" i="13"/>
  <c r="I25" i="13"/>
  <c r="I32" i="13"/>
  <c r="I33" i="13"/>
  <c r="I34" i="13"/>
  <c r="I35" i="13"/>
  <c r="I26" i="13"/>
  <c r="I15" i="13"/>
  <c r="I16" i="13"/>
  <c r="I17" i="13"/>
  <c r="I18" i="13"/>
  <c r="I19" i="13"/>
  <c r="I13" i="13"/>
  <c r="I11" i="13"/>
  <c r="I20" i="13"/>
  <c r="I21" i="13"/>
  <c r="I22" i="13"/>
  <c r="I23" i="13"/>
  <c r="I24" i="13"/>
  <c r="K24" i="13"/>
  <c r="I14" i="13"/>
  <c r="I12" i="13"/>
  <c r="I8" i="13"/>
  <c r="I9" i="13"/>
  <c r="I10" i="13"/>
  <c r="I7" i="13"/>
  <c r="I5" i="13"/>
  <c r="G49" i="13"/>
  <c r="G50" i="13"/>
  <c r="G48" i="13"/>
  <c r="G45" i="13"/>
  <c r="G46" i="13"/>
  <c r="K46" i="13"/>
  <c r="G44" i="13"/>
  <c r="G39" i="13"/>
  <c r="G40" i="13"/>
  <c r="G41" i="13"/>
  <c r="G42" i="13"/>
  <c r="G38" i="13"/>
  <c r="G27" i="13"/>
  <c r="G28" i="13"/>
  <c r="G29" i="13"/>
  <c r="G30" i="13"/>
  <c r="G31" i="13"/>
  <c r="G32" i="13"/>
  <c r="G33" i="13"/>
  <c r="G34" i="13"/>
  <c r="G35" i="13"/>
  <c r="G26" i="13"/>
  <c r="G15" i="13"/>
  <c r="G16" i="13"/>
  <c r="G17" i="13"/>
  <c r="G18" i="13"/>
  <c r="G19" i="13"/>
  <c r="G13" i="13"/>
  <c r="G20" i="13"/>
  <c r="G21" i="13"/>
  <c r="G22" i="13"/>
  <c r="G23" i="13"/>
  <c r="G24" i="13"/>
  <c r="G14" i="13"/>
  <c r="G12" i="13"/>
  <c r="G8" i="13"/>
  <c r="G9" i="13"/>
  <c r="G10" i="13"/>
  <c r="G7" i="13"/>
  <c r="G5" i="13"/>
  <c r="F51" i="13"/>
  <c r="F47" i="13"/>
  <c r="F43" i="13"/>
  <c r="F36" i="13"/>
  <c r="F37" i="13"/>
  <c r="F25" i="13"/>
  <c r="F13" i="13"/>
  <c r="F11" i="13"/>
  <c r="F6" i="13"/>
  <c r="F4" i="13"/>
  <c r="K50" i="13"/>
  <c r="K40" i="13"/>
  <c r="K28" i="13"/>
  <c r="K34" i="13"/>
  <c r="K41" i="13"/>
  <c r="F4" i="25"/>
  <c r="E5" i="25"/>
  <c r="E4" i="25"/>
  <c r="I47" i="13"/>
  <c r="I43" i="13"/>
  <c r="K39" i="13"/>
  <c r="K32" i="13"/>
  <c r="K33" i="13"/>
  <c r="K22" i="13"/>
  <c r="K9" i="13"/>
  <c r="K10" i="13"/>
  <c r="I6" i="13"/>
  <c r="K27" i="13"/>
  <c r="K21" i="13"/>
  <c r="K14" i="13"/>
  <c r="H4" i="25"/>
  <c r="H21" i="25"/>
  <c r="K38" i="13"/>
  <c r="K29" i="13"/>
  <c r="K30" i="13"/>
  <c r="K23" i="13"/>
  <c r="G10" i="10"/>
  <c r="G9" i="10"/>
  <c r="G7" i="10"/>
  <c r="G6" i="10"/>
  <c r="K17" i="13"/>
  <c r="K20" i="13"/>
  <c r="F5" i="25"/>
  <c r="H5" i="25"/>
  <c r="E21" i="25"/>
  <c r="H74" i="26"/>
  <c r="H73" i="26"/>
  <c r="H72" i="26"/>
  <c r="H71" i="26"/>
  <c r="H70" i="26"/>
  <c r="H69" i="26"/>
  <c r="H68" i="26"/>
  <c r="H67" i="26"/>
  <c r="H66" i="26"/>
  <c r="H65" i="26"/>
  <c r="H64" i="26"/>
  <c r="H63" i="26"/>
  <c r="J62" i="26"/>
  <c r="I62" i="26"/>
  <c r="G62" i="26"/>
  <c r="F62" i="26"/>
  <c r="H62" i="26"/>
  <c r="E62" i="26"/>
  <c r="E54" i="26"/>
  <c r="H61" i="26"/>
  <c r="H60" i="26"/>
  <c r="H59" i="26"/>
  <c r="H58" i="26"/>
  <c r="H57" i="26"/>
  <c r="H56" i="26"/>
  <c r="J55" i="26"/>
  <c r="J54" i="26"/>
  <c r="I55" i="26"/>
  <c r="I54" i="26"/>
  <c r="G55" i="26"/>
  <c r="F55" i="26"/>
  <c r="H55" i="26"/>
  <c r="F54" i="26"/>
  <c r="H54" i="26"/>
  <c r="E55" i="26"/>
  <c r="H53" i="26"/>
  <c r="H52" i="26"/>
  <c r="H51" i="26"/>
  <c r="H50" i="26"/>
  <c r="J49" i="26"/>
  <c r="I49" i="26"/>
  <c r="G49" i="26"/>
  <c r="F49" i="26"/>
  <c r="H49" i="26"/>
  <c r="E49" i="26"/>
  <c r="H48" i="26"/>
  <c r="H47" i="26"/>
  <c r="H46" i="26"/>
  <c r="H45" i="26"/>
  <c r="H44" i="26"/>
  <c r="H43" i="26"/>
  <c r="J42" i="26"/>
  <c r="J41" i="26"/>
  <c r="I42" i="26"/>
  <c r="I41" i="26"/>
  <c r="G42" i="26"/>
  <c r="F42" i="26"/>
  <c r="F41" i="26"/>
  <c r="H41" i="26"/>
  <c r="H42" i="26"/>
  <c r="E42" i="26"/>
  <c r="H40" i="26"/>
  <c r="H39" i="26"/>
  <c r="H38" i="26"/>
  <c r="J37" i="26"/>
  <c r="I37" i="26"/>
  <c r="G37" i="26"/>
  <c r="F37" i="26"/>
  <c r="H37" i="26"/>
  <c r="E37" i="26"/>
  <c r="H36" i="26"/>
  <c r="H35" i="26"/>
  <c r="H34" i="26"/>
  <c r="H33" i="26"/>
  <c r="H32" i="26"/>
  <c r="H31" i="26"/>
  <c r="J30" i="26"/>
  <c r="I30" i="26"/>
  <c r="I29" i="26"/>
  <c r="G30" i="26"/>
  <c r="F30" i="26"/>
  <c r="H30" i="26"/>
  <c r="E30" i="26"/>
  <c r="E29" i="26"/>
  <c r="E16" i="26"/>
  <c r="E75" i="26"/>
  <c r="H28" i="26"/>
  <c r="H27" i="26"/>
  <c r="H26" i="26"/>
  <c r="J25" i="26"/>
  <c r="I25" i="26"/>
  <c r="G25" i="26"/>
  <c r="H25" i="26"/>
  <c r="F25" i="26"/>
  <c r="E25" i="26"/>
  <c r="H24" i="26"/>
  <c r="H23" i="26"/>
  <c r="H22" i="26"/>
  <c r="H21" i="26"/>
  <c r="H20" i="26"/>
  <c r="H19" i="26"/>
  <c r="J18" i="26"/>
  <c r="I18" i="26"/>
  <c r="I17" i="26" s="1"/>
  <c r="I16" i="26" s="1"/>
  <c r="I75" i="26" s="1"/>
  <c r="E5" i="26" s="1"/>
  <c r="E6" i="26" s="1"/>
  <c r="G18" i="26"/>
  <c r="F18" i="26"/>
  <c r="H18" i="26" s="1"/>
  <c r="E18" i="26"/>
  <c r="K16" i="13"/>
  <c r="K8" i="13"/>
  <c r="K35" i="13"/>
  <c r="K48" i="13"/>
  <c r="K47" i="13" s="1"/>
  <c r="K36" i="13" s="1"/>
  <c r="K45" i="13"/>
  <c r="K26" i="13"/>
  <c r="K15" i="13"/>
  <c r="G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J47" i="13"/>
  <c r="J43" i="13"/>
  <c r="J37" i="13"/>
  <c r="J36" i="13"/>
  <c r="J25" i="13"/>
  <c r="J13" i="13"/>
  <c r="J11" i="13"/>
  <c r="J4" i="13"/>
  <c r="J51" i="13"/>
  <c r="J6" i="13"/>
  <c r="G47" i="13"/>
  <c r="H47" i="13"/>
  <c r="E47" i="13"/>
  <c r="M47" i="13" s="1"/>
  <c r="G43" i="13"/>
  <c r="H43" i="13"/>
  <c r="E43" i="13"/>
  <c r="G37" i="13"/>
  <c r="H37" i="13"/>
  <c r="H36" i="13"/>
  <c r="E37" i="13"/>
  <c r="H25" i="13"/>
  <c r="E25" i="13"/>
  <c r="H13" i="13"/>
  <c r="H11" i="13"/>
  <c r="H4" i="13"/>
  <c r="H51" i="13"/>
  <c r="E13" i="13"/>
  <c r="E11" i="13"/>
  <c r="G6" i="13"/>
  <c r="H6" i="13"/>
  <c r="E6" i="13"/>
  <c r="E4" i="13"/>
  <c r="F20" i="10"/>
  <c r="E20" i="10"/>
  <c r="G19" i="10"/>
  <c r="G18" i="10"/>
  <c r="G17" i="10"/>
  <c r="G16" i="10"/>
  <c r="G15" i="10"/>
  <c r="G20" i="10"/>
  <c r="K5" i="13"/>
  <c r="K4" i="13" s="1"/>
  <c r="G29" i="26"/>
  <c r="H29" i="26"/>
  <c r="J29" i="26"/>
  <c r="G54" i="26"/>
  <c r="J17" i="26"/>
  <c r="J16" i="26"/>
  <c r="J75" i="26"/>
  <c r="E10" i="26"/>
  <c r="E11" i="26"/>
  <c r="E41" i="26"/>
  <c r="G41" i="26"/>
  <c r="E17" i="26"/>
  <c r="F29" i="26"/>
  <c r="K12" i="13"/>
  <c r="F21" i="25"/>
  <c r="H18" i="10"/>
  <c r="H19" i="10"/>
  <c r="H17" i="10"/>
  <c r="G8" i="10"/>
  <c r="H16" i="10"/>
  <c r="K49" i="13"/>
  <c r="K7" i="13"/>
  <c r="H15" i="10"/>
  <c r="H20" i="10"/>
  <c r="G17" i="26"/>
  <c r="G16" i="26"/>
  <c r="G75" i="26"/>
  <c r="K44" i="13"/>
  <c r="I37" i="13"/>
  <c r="I36" i="13"/>
  <c r="K18" i="13"/>
  <c r="K37" i="13"/>
  <c r="K31" i="13"/>
  <c r="I4" i="13"/>
  <c r="I51" i="13"/>
  <c r="K43" i="13"/>
  <c r="G36" i="13"/>
  <c r="G25" i="13"/>
  <c r="K25" i="13"/>
  <c r="K19" i="13"/>
  <c r="K13" i="13"/>
  <c r="K11" i="13"/>
  <c r="G11" i="13"/>
  <c r="G4" i="13"/>
  <c r="G51" i="13"/>
  <c r="K6" i="13"/>
  <c r="K51" i="13" l="1"/>
  <c r="E36" i="13"/>
  <c r="E51" i="13" s="1"/>
  <c r="F17" i="26"/>
  <c r="H17" i="26" l="1"/>
  <c r="F16" i="26"/>
  <c r="F75" i="26" l="1"/>
  <c r="H75" i="26" s="1"/>
  <c r="E25" i="25" s="1"/>
  <c r="H16" i="26"/>
</calcChain>
</file>

<file path=xl/sharedStrings.xml><?xml version="1.0" encoding="utf-8"?>
<sst xmlns="http://schemas.openxmlformats.org/spreadsheetml/2006/main" count="295" uniqueCount="285">
  <si>
    <t>Nákladová položka</t>
  </si>
  <si>
    <t>Celkem</t>
  </si>
  <si>
    <t>funkce:</t>
  </si>
  <si>
    <t>jméno, příjmení, titul:</t>
  </si>
  <si>
    <t>telefon:</t>
  </si>
  <si>
    <t>e-mail:</t>
  </si>
  <si>
    <t>Odborné sociální poradenství</t>
  </si>
  <si>
    <t>Pečovatelská služba</t>
  </si>
  <si>
    <t>Azylové domy</t>
  </si>
  <si>
    <t>Centra denních služeb</t>
  </si>
  <si>
    <t>Denní stacionáře</t>
  </si>
  <si>
    <t>Domovy pro osoby se zdravotním postižením</t>
  </si>
  <si>
    <t>Domovy pro seniory</t>
  </si>
  <si>
    <t>Domovy se zvláštním režimem</t>
  </si>
  <si>
    <t>Domy na půl cesty</t>
  </si>
  <si>
    <t>Chráněné bydlení</t>
  </si>
  <si>
    <t>Intervenční centra</t>
  </si>
  <si>
    <t>Kontaktní centra</t>
  </si>
  <si>
    <t>Krizová pomoc</t>
  </si>
  <si>
    <t>Nízkoprahová denní centra</t>
  </si>
  <si>
    <t>Nízkoprahová zařízení pro děti a mládež</t>
  </si>
  <si>
    <t>Noclehárny</t>
  </si>
  <si>
    <t>Odlehčovací služby</t>
  </si>
  <si>
    <t>Osobní asistence</t>
  </si>
  <si>
    <t>Podpora samostatného bydlení</t>
  </si>
  <si>
    <t>Průvodcovské a předčitatelské služby</t>
  </si>
  <si>
    <t>Raná péče</t>
  </si>
  <si>
    <t>Služby následné péče</t>
  </si>
  <si>
    <t>Sociálně aktivizační služby pro rodiny s dětmi</t>
  </si>
  <si>
    <t>Sociálně aktivizační služby pro seniory a osoby se zdravotním postižením</t>
  </si>
  <si>
    <t>Sociálně terapeutické dílny</t>
  </si>
  <si>
    <t>Sociální rehabilitace</t>
  </si>
  <si>
    <t>Sociální služby poskytované ve zdravotnických zařízeních lůžkové péče</t>
  </si>
  <si>
    <t>Telefonická krizová pomoc</t>
  </si>
  <si>
    <t>Terapeutické komunity</t>
  </si>
  <si>
    <t>Terénní programy</t>
  </si>
  <si>
    <t>Tísňová péče</t>
  </si>
  <si>
    <t>Tlumočnické služby</t>
  </si>
  <si>
    <t>Týdenní stacionáře</t>
  </si>
  <si>
    <t>indikátor</t>
  </si>
  <si>
    <t>celkový počet uživatelů</t>
  </si>
  <si>
    <t>Komentář:</t>
  </si>
  <si>
    <t>osoby do 18 let</t>
  </si>
  <si>
    <t>osoby nad 18 let</t>
  </si>
  <si>
    <t>celkem</t>
  </si>
  <si>
    <t>procentní složení uživatelů</t>
  </si>
  <si>
    <t>stupeň 1</t>
  </si>
  <si>
    <t>stupeň 2</t>
  </si>
  <si>
    <t>stupeň 3</t>
  </si>
  <si>
    <t>stupeň 4</t>
  </si>
  <si>
    <t>provozní doba - celkový počet hodin</t>
  </si>
  <si>
    <t>provozní doba - celkový počet dnů</t>
  </si>
  <si>
    <t>1.1</t>
  </si>
  <si>
    <t>1.2</t>
  </si>
  <si>
    <t>1.2.1</t>
  </si>
  <si>
    <t>1.2.2</t>
  </si>
  <si>
    <t>1.2.3</t>
  </si>
  <si>
    <t>Pracovníci celkem</t>
  </si>
  <si>
    <t>Pracovníci v přímé péči celkem</t>
  </si>
  <si>
    <t>Sociální pracovníci</t>
  </si>
  <si>
    <t>Pracovníci v sociálních službách</t>
  </si>
  <si>
    <t>Zdravotničtí pracovníci</t>
  </si>
  <si>
    <t>Pedagogičtí pracovníci</t>
  </si>
  <si>
    <t>Manželští a rodinní poradci</t>
  </si>
  <si>
    <t>Další odborní pracovníci, kteří přímo poskytují sociální služby</t>
  </si>
  <si>
    <t>Ostatní pracovníci celkem</t>
  </si>
  <si>
    <t>Vedoucí pracovníci</t>
  </si>
  <si>
    <t>Administrativní pracovníci</t>
  </si>
  <si>
    <t>1</t>
  </si>
  <si>
    <t>Přímá obslužná péče</t>
  </si>
  <si>
    <t>Základní výchovná nepedagogická činnost</t>
  </si>
  <si>
    <t>Pečovatelská činnost</t>
  </si>
  <si>
    <t>1.2.4</t>
  </si>
  <si>
    <t>Činnosti pod dohledem sociálního pracovníka</t>
  </si>
  <si>
    <t>1.3</t>
  </si>
  <si>
    <t>1.3.1</t>
  </si>
  <si>
    <t>Lékař</t>
  </si>
  <si>
    <t>1.3.2</t>
  </si>
  <si>
    <t>Nelékařští zdravotničtí pracovníci</t>
  </si>
  <si>
    <t>1.3.2.1</t>
  </si>
  <si>
    <t>Všeobecná sestra</t>
  </si>
  <si>
    <t>1.3.2.2</t>
  </si>
  <si>
    <t>Zdravotnický asistent</t>
  </si>
  <si>
    <t>1.3.2.3</t>
  </si>
  <si>
    <t>Fyzioterapeut</t>
  </si>
  <si>
    <t>1.3.2.4</t>
  </si>
  <si>
    <t>Ergoterapeut</t>
  </si>
  <si>
    <t>1.3.2.5</t>
  </si>
  <si>
    <t>Zdravotně-sociální pracovník</t>
  </si>
  <si>
    <t>1.3.2.6</t>
  </si>
  <si>
    <t>Nutriční terapeut</t>
  </si>
  <si>
    <t>1.3.2.7</t>
  </si>
  <si>
    <t>Adiktolog</t>
  </si>
  <si>
    <t>1.3.2.8</t>
  </si>
  <si>
    <t>Ošetřovatel</t>
  </si>
  <si>
    <t>1.3.2.9</t>
  </si>
  <si>
    <t>Sanitář</t>
  </si>
  <si>
    <t>1.3.2.10</t>
  </si>
  <si>
    <t>Jiný odborný pracovník</t>
  </si>
  <si>
    <t>1.3.2.11</t>
  </si>
  <si>
    <t>Jiný výše neuvedený pracovník</t>
  </si>
  <si>
    <t>1.4</t>
  </si>
  <si>
    <t>1.4.1</t>
  </si>
  <si>
    <t>Učitel</t>
  </si>
  <si>
    <t>1.4.2</t>
  </si>
  <si>
    <t>Vychovatel</t>
  </si>
  <si>
    <t>1.4.3</t>
  </si>
  <si>
    <t>Speciální pedagog</t>
  </si>
  <si>
    <t>1.4.4</t>
  </si>
  <si>
    <t>Psycholog</t>
  </si>
  <si>
    <t>1.4.5</t>
  </si>
  <si>
    <t>Pedagog volného času</t>
  </si>
  <si>
    <t>1.4.6</t>
  </si>
  <si>
    <t>Asistent pedagoga</t>
  </si>
  <si>
    <t>1.4.7</t>
  </si>
  <si>
    <t>Trenér</t>
  </si>
  <si>
    <t>1.4.8</t>
  </si>
  <si>
    <t>Vedoucí pedagogický pracovník</t>
  </si>
  <si>
    <t>1.5</t>
  </si>
  <si>
    <t>1.6</t>
  </si>
  <si>
    <t>2</t>
  </si>
  <si>
    <t>2.1</t>
  </si>
  <si>
    <t>Ostatní pracovníci (obslužný personál)</t>
  </si>
  <si>
    <t>2.1.1</t>
  </si>
  <si>
    <t>Pracovníci - prádelna</t>
  </si>
  <si>
    <t>2.1.2</t>
  </si>
  <si>
    <t>Pracovníci - stravování</t>
  </si>
  <si>
    <t>2.1.3</t>
  </si>
  <si>
    <t>Pracovníci - údržba</t>
  </si>
  <si>
    <t>2.1.4</t>
  </si>
  <si>
    <t>Pracovníci - úklid</t>
  </si>
  <si>
    <t>2.1.5</t>
  </si>
  <si>
    <t>Pracovníci - obslužný personál ostatní</t>
  </si>
  <si>
    <t>2.2</t>
  </si>
  <si>
    <t>2.2.1</t>
  </si>
  <si>
    <t>Vedoucí organizace</t>
  </si>
  <si>
    <t>2.2.2</t>
  </si>
  <si>
    <t>Vedoucí služby</t>
  </si>
  <si>
    <t>2.2.3</t>
  </si>
  <si>
    <t>Ostatní vedoucí pracovníci</t>
  </si>
  <si>
    <t>2.3</t>
  </si>
  <si>
    <t>2.3.1</t>
  </si>
  <si>
    <t>Pracovníci - sekretářské a asistenční pozice</t>
  </si>
  <si>
    <t>2.3.2</t>
  </si>
  <si>
    <t>Účetní</t>
  </si>
  <si>
    <t>2.3.3</t>
  </si>
  <si>
    <t>Ostatní administrativní pracovníci</t>
  </si>
  <si>
    <t>1.1 Pracovní smlouvy</t>
  </si>
  <si>
    <t>1.2 Dohody o pracovní činnosti</t>
  </si>
  <si>
    <t>1.3 Dohody o provedení práce</t>
  </si>
  <si>
    <t>2.1 Dlouhodobý majetek</t>
  </si>
  <si>
    <t>2.2 potraviny</t>
  </si>
  <si>
    <t>2.3 kancelářské potřeby</t>
  </si>
  <si>
    <t>2.4 pohonné hmoty</t>
  </si>
  <si>
    <t>2.5 jiné spotřebované nákupy</t>
  </si>
  <si>
    <t xml:space="preserve">2.6 Služby </t>
  </si>
  <si>
    <t>2.6.1 energie</t>
  </si>
  <si>
    <t>2.6.2 telefony, internet, poštovné, ostatní spoje</t>
  </si>
  <si>
    <t>2.6.3 nájemné</t>
  </si>
  <si>
    <t>2.6.4 právní a ekonomické služby</t>
  </si>
  <si>
    <t>2.6.5 školení a kurzy</t>
  </si>
  <si>
    <t>2.6.6 opravy a udržování</t>
  </si>
  <si>
    <t>2.6.7 cestovní náhrady</t>
  </si>
  <si>
    <t>2.6.8 pracovníci v přímé péči (mimo prac.poměr, DPP, DPČ)</t>
  </si>
  <si>
    <t>2.6.9 ostatní pracovníci (mimo prac.poměr, DPP, DPČ)</t>
  </si>
  <si>
    <t>2.6.10 jiné</t>
  </si>
  <si>
    <t>2.7 odpisy</t>
  </si>
  <si>
    <t>Dotace Úřad vlády ČR</t>
  </si>
  <si>
    <t>Úřad práce ČR</t>
  </si>
  <si>
    <t>Fondy zdravotních pojišťoven</t>
  </si>
  <si>
    <t>Nadace, sponzoři</t>
  </si>
  <si>
    <t>Jiné zdroje (uveďte jaké)</t>
  </si>
  <si>
    <t>IČO</t>
  </si>
  <si>
    <t>Název služby</t>
  </si>
  <si>
    <t>Druh sociální služby (dle zákona o sociálních službách)</t>
  </si>
  <si>
    <t>Identifikátor služby</t>
  </si>
  <si>
    <t>Název poskytovatele sociální služby (příjemce)</t>
  </si>
  <si>
    <t>Pracovní pozice</t>
  </si>
  <si>
    <t>Ostatní kraje - dotace z rozpočtů krajů (rozepište konkrétní částky od jednotlivých krajů, včetně názvu kraje)</t>
  </si>
  <si>
    <t>Obce - dotace z rozpočtů obcí (rozepište konkrétní částky od jednotlivých obcí, včetně názvu obce)</t>
  </si>
  <si>
    <t>Obce - příspěvky zřizovatele (rozepište konkrétní částky od jednotlivých obcí, včetně názvu obce)</t>
  </si>
  <si>
    <t>Dotace ostatní resorty státní správy (uveďte jaké, včetně konkrétních částek)</t>
  </si>
  <si>
    <t>Místo, datum:</t>
  </si>
  <si>
    <t>struktura uživatelů služby dle stupně závislosti na pomoci jiné fyzické osoby</t>
  </si>
  <si>
    <t>ostatní</t>
  </si>
  <si>
    <t>Pěstounská péče - dohoda o výkonu</t>
  </si>
  <si>
    <t>Strukturální fondy (vlastní projekty poskytovatele sociálních služeb)</t>
  </si>
  <si>
    <t>Strukturální fondy (projekt Karlovarského kraje)</t>
  </si>
  <si>
    <t>Strukturální fondy (projekt obce)</t>
  </si>
  <si>
    <t>Strukturální fondy (ostatní)</t>
  </si>
  <si>
    <t>Úhrady od uživatelů (za základní činnosti sociální služby)</t>
  </si>
  <si>
    <r>
      <t xml:space="preserve">Zástupce statutárního orgánu, popř. osoba oprávněná zastupovat příjemce
</t>
    </r>
    <r>
      <rPr>
        <sz val="8"/>
        <color indexed="8"/>
        <rFont val="Arial"/>
        <family val="2"/>
        <charset val="238"/>
      </rPr>
      <t>(jedná-li za příjemce více zástupců statutárního orgánu současně, uvedou se všechny tyto osoby)</t>
    </r>
  </si>
  <si>
    <t>Kontaktní osoba pro zpracování průběžné zprávy</t>
  </si>
  <si>
    <t>Úvazky - pracovní smlouvy</t>
  </si>
  <si>
    <t>Úvazky - dohody o pracovní činnosti</t>
  </si>
  <si>
    <t>Úvazky - dohody o provedení práce</t>
  </si>
  <si>
    <t>Úvazky - obchodní smlouvy</t>
  </si>
  <si>
    <t>Úvazky celkem</t>
  </si>
  <si>
    <t>Rozsah práce (hod.) - dohody o provedení práce</t>
  </si>
  <si>
    <t>Část E - Výnosy (zdroje) služby</t>
  </si>
  <si>
    <t>celkový počet uživatel-dnů</t>
  </si>
  <si>
    <t>celkový počet uživatel-hodin</t>
  </si>
  <si>
    <r>
      <t xml:space="preserve">Ambulantní a terénní služba sociální péče
</t>
    </r>
    <r>
      <rPr>
        <sz val="10"/>
        <color indexed="8"/>
        <rFont val="Arial"/>
        <family val="2"/>
        <charset val="238"/>
      </rPr>
      <t>(vyplňují sociální služby podpora samostatného bydlení)</t>
    </r>
  </si>
  <si>
    <t>V jednotlivých listech průběžné zprávy se vyplňují údaje vztahující se ke kapacitě služby poskytované v rámci kategorie A sítě sociálních služeb v Karlovarském kraji.</t>
  </si>
  <si>
    <t>Rozdíl mezi poskytnutou a vyčerpanou výší neinvestiční dotace 3</t>
  </si>
  <si>
    <t>Rozdíl mezi poskytnutou a vyčerpanou výší neinvestiční dotace 2</t>
  </si>
  <si>
    <t>Neinvestiční dotace 2 - dotace z rozpočtu Karlovarského kraje dle ustanovení § 105 zákona o sociálních službách</t>
  </si>
  <si>
    <t>Zdůvodnění potřeby dofinancování:</t>
  </si>
  <si>
    <t>1.1.1 Pracovníci v přímé péči celkem</t>
  </si>
  <si>
    <t>1.1.1.1 Sociální pracovníci</t>
  </si>
  <si>
    <t>1.1.1.2 Pracovníci v sociálních službách</t>
  </si>
  <si>
    <t>1.1.1.3 Zdravotničtí pracovníci</t>
  </si>
  <si>
    <t>1.1.1.4 Pedagogičtí pracovníci</t>
  </si>
  <si>
    <t>1.1.1.5 Manželští a rodinní poradci</t>
  </si>
  <si>
    <t>1.1.1.6 Další odborní pracovníci, kteří přímo poskytují sociální služby</t>
  </si>
  <si>
    <t>1.1.2 Ostatní pracovníci celkem</t>
  </si>
  <si>
    <t>1.1.2.1 Ostatní pracovníci (obslužný personál)</t>
  </si>
  <si>
    <t>1.1.2.2 Vedoucí pracovníci</t>
  </si>
  <si>
    <t>1.1.2.3 Administrativní pracovníci</t>
  </si>
  <si>
    <t>1.2.1 Pracovníci v přímé péči celkem</t>
  </si>
  <si>
    <t>1.2.1.1 Sociální pracovníci</t>
  </si>
  <si>
    <t>1.2.1.2 Pracovníci v sociálních službách</t>
  </si>
  <si>
    <t>1.2.1.3 Zdravotničtí pracovníci</t>
  </si>
  <si>
    <t>1.2.1.4 Pedagogičtí pracovníci</t>
  </si>
  <si>
    <t>1.2.1.5 Manželští a rodinní poradci</t>
  </si>
  <si>
    <t>1.2.1.6 Další odborní pracovníci, kteří přímo poskytují sociální služby</t>
  </si>
  <si>
    <t>1.2.2 Ostatní pracovníci celkem</t>
  </si>
  <si>
    <t>1.2.2.1 Ostatní pracovníci (obslužný personál)</t>
  </si>
  <si>
    <t>1.2.2.2 Vedoucí pracovníci</t>
  </si>
  <si>
    <t>1.2.2.3 Administrativní pracovníci</t>
  </si>
  <si>
    <t>1.3.1 Pracovníci v přímé péči celkem</t>
  </si>
  <si>
    <t>1.3.1.1 Sociální pracovníci</t>
  </si>
  <si>
    <t>1.3.1.2 Pracovníci v sociálních službách</t>
  </si>
  <si>
    <t>1.3.1.3 Zdravotničtí pracovníci</t>
  </si>
  <si>
    <t>1.3.1.4 Pedagogičtí pracovníci</t>
  </si>
  <si>
    <t>1.3.1.5 Manželští a rodinní poradci</t>
  </si>
  <si>
    <t>1.3.1.6 Další odborní pracovníci, kteří přímo poskytují sociální služby</t>
  </si>
  <si>
    <t>1.3.2 Ostatní pracovníci celkem</t>
  </si>
  <si>
    <t>1.3.2.1 Ostatní pracovníci (obslužný personál)</t>
  </si>
  <si>
    <t>1.3.2.2 Vedoucí pracovníci</t>
  </si>
  <si>
    <t>1.3.2.3 Administrativní pracovníci</t>
  </si>
  <si>
    <t>Požadavek na neinvestiční dotaci 2</t>
  </si>
  <si>
    <t>Poskytnutá výše neinvestiční dotace 3</t>
  </si>
  <si>
    <t>Požadavek na neinvestiční dotaci 3</t>
  </si>
  <si>
    <t>Poskytnutá výše neinvestiční dotace 2</t>
  </si>
  <si>
    <t>2.1.1 Dlouhodobý nehmotný majetek</t>
  </si>
  <si>
    <t>2.1.2 Dlouhodobý hmotný majetek</t>
  </si>
  <si>
    <t>Neinvestiční dotace 3 - dotace z rozpočtu Karlovarského kraje v rámci projektu Podpora vybraných služeb sociální prevence III</t>
  </si>
  <si>
    <t>Část D - Náklady služby</t>
  </si>
  <si>
    <t>Náklady</t>
  </si>
  <si>
    <t>1 Osobní náklady</t>
  </si>
  <si>
    <t>1.4 Jiné osobní náklady</t>
  </si>
  <si>
    <t>2 Provozní náklady</t>
  </si>
  <si>
    <t>2.8 ostatní náklady</t>
  </si>
  <si>
    <t>Rozsah práce (hod.) - dohody o pracovní činnosti</t>
  </si>
  <si>
    <t>Požadavek na dofinanování (v Kč):</t>
  </si>
  <si>
    <t>Chybí náklady na úvazky - pracovní smlouvy</t>
  </si>
  <si>
    <t>Chybí náklady na úvazky - dohody o pracovní činnosti</t>
  </si>
  <si>
    <t>Chybí náklady na úvazky - dohody o provedení práce</t>
  </si>
  <si>
    <t>Chybí náklady na úvazky - obchodní smlouvy</t>
  </si>
  <si>
    <t>Detekce chyby</t>
  </si>
  <si>
    <t>součet čerpání neinvestičních dotací je vyšší než náklad</t>
  </si>
  <si>
    <t>osobní náklad není krytý úvazkem</t>
  </si>
  <si>
    <t>vykázané osobní náklady jsou nižší než je minimální mzda</t>
  </si>
  <si>
    <r>
      <t xml:space="preserve">Průběžná zpráva o poskytování sociální služby za období leden - duben 2026 v rámci projektu Podpora vybraných služeb sociální prevence III - ambulantní a terénní služby sociální péče
</t>
    </r>
    <r>
      <rPr>
        <sz val="10"/>
        <color indexed="8"/>
        <rFont val="Arial"/>
        <family val="2"/>
        <charset val="238"/>
      </rPr>
      <t>(vyplňují sociální služby podpora samostatného bydlení)</t>
    </r>
  </si>
  <si>
    <t>Centrum duševního zdraví</t>
  </si>
  <si>
    <r>
      <t xml:space="preserve">Část A - Zhodnocení poskytování sociální služby za období leden - duben 2026
</t>
    </r>
    <r>
      <rPr>
        <sz val="10"/>
        <color indexed="8"/>
        <rFont val="Arial"/>
        <family val="2"/>
        <charset val="238"/>
      </rPr>
      <t xml:space="preserve">(zhodnoťte průběh poskytování služby, výsledky působení služby, popište případné změny, které nastaly v poskytování služby oproti jejímu popisu v žádosti)
</t>
    </r>
    <r>
      <rPr>
        <b/>
        <sz val="10"/>
        <color indexed="8"/>
        <rFont val="Arial"/>
        <family val="2"/>
        <charset val="238"/>
      </rPr>
      <t>Vyplnění není povinné.</t>
    </r>
  </si>
  <si>
    <r>
      <t>Část B - Průběžné plnění indikátorů - kvantitativních - za období leden - duben 2026</t>
    </r>
    <r>
      <rPr>
        <sz val="10"/>
        <color indexed="8"/>
        <rFont val="Arial"/>
        <family val="2"/>
        <charset val="238"/>
      </rPr>
      <t xml:space="preserve">
(vyplní se příslušné tabulky dle druhu sociální služby,  vyplní se údaje za službu poskytovanou v rámci kategorie A sítě sociálních služeb v Karlovarském kraji, tj. max. hodnoty indikátorů dle přílohy č. 1 Pověření k poskytování služeb obecného hospodářského zájmu v rámci projektu Podpora vybraných služeb sociální prevence III)</t>
    </r>
  </si>
  <si>
    <t>1. čtvrtletí 2026</t>
  </si>
  <si>
    <t>duben 2026</t>
  </si>
  <si>
    <t>souhrn za leden - duben 2026</t>
  </si>
  <si>
    <t>Část C - Pracovníci služby - za období leden - duben 2026</t>
  </si>
  <si>
    <t>Vyčerpaná výše neinvestiční dotace 3 (za období leden - duben 2026)</t>
  </si>
  <si>
    <t>Vyčerpaná výše neinvestiční dotace 2 (za období leden - duben 2026)</t>
  </si>
  <si>
    <t>Plánované náklady 2026 v rámci Karlovarského kraje</t>
  </si>
  <si>
    <t>Skutečnost za období leden - duben 2026 (předpoklad)</t>
  </si>
  <si>
    <t>Očekávaná skutečnost (květen - prosinec 2026)</t>
  </si>
  <si>
    <t>Očekávaná skutečnost (rok 2026)</t>
  </si>
  <si>
    <t>Čerpání neinvestiční dotace 3 za období leden - duben 2026</t>
  </si>
  <si>
    <t>Čerpání neinvestiční dotace 2 za období leden - duben 2026</t>
  </si>
  <si>
    <r>
      <t xml:space="preserve">Komentář
</t>
    </r>
    <r>
      <rPr>
        <sz val="10"/>
        <color indexed="8"/>
        <rFont val="Arial"/>
        <family val="2"/>
        <charset val="238"/>
      </rPr>
      <t>(povinná položka v případě navýšení/snížení očekávaných nákladů - sl. Očekávaná skutečnost (rok 2026) oproti plánovaným nákladům - sl. Plánované náklady 2026 v rámci Karlovarského kraje)</t>
    </r>
  </si>
  <si>
    <t>Plánované zdroje financování 2026 v rámci Karlovarského kraje</t>
  </si>
  <si>
    <t>Skutečnost za období leden - duben 2026</t>
  </si>
  <si>
    <r>
      <t xml:space="preserve">Komentář
</t>
    </r>
    <r>
      <rPr>
        <sz val="10"/>
        <color theme="1"/>
        <rFont val="Arial"/>
        <family val="2"/>
        <charset val="238"/>
      </rPr>
      <t>(povinná položka v případě navýšení/snížení očekávaných výnosů - sl. Očekávaná skutečnost (rok 2026) oproti plánovaným výnosům - sl. Plánované zdroje financování 2026 v rámci Karlovarského kraje)</t>
    </r>
  </si>
  <si>
    <t>Rozdíl mezi očekávanou výší nákladů v roce 2026 a očekávanou výší výnosů v roce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</si>
</sst>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6" fillId="0" borderId="0" xfId="0" applyFont="1"/>
    <xf numFmtId="0" fontId="6" fillId="0" borderId="1" xfId="0" applyFont="1" applyBorder="1" applyProtection="1">
      <protection locked="0"/>
    </xf>
    <xf numFmtId="2" fontId="6" fillId="0" borderId="1" xfId="0" applyNumberFormat="1" applyFont="1" applyBorder="1" applyProtection="1">
      <protection locked="0"/>
    </xf>
    <xf numFmtId="2" fontId="7" fillId="2" borderId="1" xfId="0" applyNumberFormat="1" applyFont="1" applyFill="1" applyBorder="1" applyProtection="1"/>
    <xf numFmtId="2" fontId="6" fillId="2" borderId="1" xfId="0" applyNumberFormat="1" applyFont="1" applyFill="1" applyBorder="1" applyProtection="1"/>
    <xf numFmtId="4" fontId="6" fillId="0" borderId="1" xfId="0" applyNumberFormat="1" applyFont="1" applyBorder="1" applyAlignment="1" applyProtection="1">
      <alignment horizontal="right"/>
      <protection locked="0"/>
    </xf>
    <xf numFmtId="4" fontId="7" fillId="2" borderId="1" xfId="0" applyNumberFormat="1" applyFont="1" applyFill="1" applyBorder="1" applyAlignment="1" applyProtection="1">
      <alignment horizontal="right"/>
    </xf>
    <xf numFmtId="4" fontId="6" fillId="2" borderId="1" xfId="0" applyNumberFormat="1" applyFont="1" applyFill="1" applyBorder="1" applyAlignment="1" applyProtection="1">
      <alignment horizontal="right"/>
    </xf>
    <xf numFmtId="0" fontId="0" fillId="0" borderId="2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 wrapText="1"/>
    </xf>
    <xf numFmtId="0" fontId="6" fillId="0" borderId="2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 wrapText="1"/>
    </xf>
    <xf numFmtId="0" fontId="7" fillId="0" borderId="1" xfId="0" applyFont="1" applyBorder="1" applyAlignment="1" applyProtection="1">
      <alignment wrapText="1"/>
      <protection locked="0"/>
    </xf>
    <xf numFmtId="49" fontId="7" fillId="2" borderId="1" xfId="0" applyNumberFormat="1" applyFont="1" applyFill="1" applyBorder="1" applyAlignment="1" applyProtection="1">
      <alignment horizontal="center" wrapText="1"/>
    </xf>
    <xf numFmtId="0" fontId="8" fillId="0" borderId="0" xfId="0" applyFont="1" applyProtection="1"/>
    <xf numFmtId="0" fontId="6" fillId="2" borderId="1" xfId="0" applyFont="1" applyFill="1" applyBorder="1" applyProtection="1"/>
    <xf numFmtId="0" fontId="7" fillId="2" borderId="1" xfId="0" applyFont="1" applyFill="1" applyBorder="1" applyAlignment="1" applyProtection="1">
      <alignment horizontal="center" wrapText="1"/>
    </xf>
    <xf numFmtId="0" fontId="7" fillId="2" borderId="1" xfId="0" applyFont="1" applyFill="1" applyBorder="1" applyProtection="1"/>
    <xf numFmtId="10" fontId="6" fillId="2" borderId="1" xfId="0" applyNumberFormat="1" applyFont="1" applyFill="1" applyBorder="1" applyProtection="1"/>
    <xf numFmtId="49" fontId="7" fillId="2" borderId="1" xfId="0" applyNumberFormat="1" applyFont="1" applyFill="1" applyBorder="1" applyProtection="1"/>
    <xf numFmtId="49" fontId="6" fillId="2" borderId="1" xfId="0" applyNumberFormat="1" applyFont="1" applyFill="1" applyBorder="1" applyProtection="1"/>
    <xf numFmtId="2" fontId="6" fillId="0" borderId="1" xfId="0" applyNumberFormat="1" applyFont="1" applyFill="1" applyBorder="1" applyProtection="1">
      <protection locked="0"/>
    </xf>
    <xf numFmtId="0" fontId="9" fillId="0" borderId="0" xfId="0" applyFont="1" applyAlignment="1" applyProtection="1">
      <alignment wrapText="1"/>
    </xf>
    <xf numFmtId="0" fontId="7" fillId="2" borderId="1" xfId="0" applyFont="1" applyFill="1" applyBorder="1" applyAlignment="1" applyProtection="1">
      <alignment wrapText="1"/>
    </xf>
    <xf numFmtId="0" fontId="8" fillId="0" borderId="0" xfId="0" applyFont="1" applyBorder="1" applyAlignment="1" applyProtection="1">
      <alignment wrapText="1"/>
    </xf>
    <xf numFmtId="0" fontId="9" fillId="0" borderId="0" xfId="0" applyFont="1" applyFill="1" applyBorder="1" applyAlignment="1" applyProtection="1">
      <alignment wrapText="1"/>
    </xf>
    <xf numFmtId="4" fontId="6" fillId="2" borderId="1" xfId="0" applyNumberFormat="1" applyFont="1" applyFill="1" applyBorder="1" applyProtection="1"/>
    <xf numFmtId="0" fontId="6" fillId="0" borderId="1" xfId="0" applyFont="1" applyBorder="1" applyAlignment="1" applyProtection="1">
      <alignment wrapText="1"/>
      <protection locked="0"/>
    </xf>
    <xf numFmtId="0" fontId="9" fillId="0" borderId="0" xfId="0" applyFont="1" applyAlignment="1" applyProtection="1"/>
    <xf numFmtId="0" fontId="6" fillId="0" borderId="1" xfId="0" applyFont="1" applyBorder="1" applyAlignment="1" applyProtection="1">
      <alignment wrapText="1"/>
      <protection locked="0"/>
    </xf>
    <xf numFmtId="0" fontId="7" fillId="0" borderId="0" xfId="0" applyFont="1" applyAlignment="1" applyProtection="1"/>
    <xf numFmtId="0" fontId="8" fillId="0" borderId="0" xfId="0" applyFont="1" applyAlignment="1" applyProtection="1"/>
    <xf numFmtId="4" fontId="6" fillId="0" borderId="0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 applyAlignment="1" applyProtection="1">
      <alignment wrapText="1"/>
    </xf>
    <xf numFmtId="4" fontId="6" fillId="0" borderId="0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wrapText="1"/>
    </xf>
    <xf numFmtId="4" fontId="8" fillId="0" borderId="0" xfId="0" applyNumberFormat="1" applyFont="1" applyFill="1" applyBorder="1" applyAlignment="1" applyProtection="1"/>
    <xf numFmtId="0" fontId="6" fillId="0" borderId="0" xfId="0" applyFont="1" applyProtection="1"/>
    <xf numFmtId="0" fontId="8" fillId="0" borderId="0" xfId="0" applyFont="1" applyFill="1" applyBorder="1" applyProtection="1"/>
    <xf numFmtId="0" fontId="7" fillId="2" borderId="3" xfId="0" applyFont="1" applyFill="1" applyBorder="1" applyAlignment="1" applyProtection="1">
      <alignment horizontal="center" wrapText="1"/>
    </xf>
    <xf numFmtId="4" fontId="7" fillId="2" borderId="3" xfId="0" applyNumberFormat="1" applyFont="1" applyFill="1" applyBorder="1" applyAlignment="1" applyProtection="1">
      <alignment wrapText="1"/>
    </xf>
    <xf numFmtId="4" fontId="6" fillId="2" borderId="3" xfId="0" applyNumberFormat="1" applyFont="1" applyFill="1" applyBorder="1" applyAlignment="1" applyProtection="1">
      <alignment wrapText="1"/>
    </xf>
    <xf numFmtId="4" fontId="6" fillId="0" borderId="3" xfId="0" applyNumberFormat="1" applyFont="1" applyFill="1" applyBorder="1" applyAlignment="1" applyProtection="1">
      <alignment wrapText="1"/>
      <protection locked="0"/>
    </xf>
    <xf numFmtId="0" fontId="6" fillId="0" borderId="0" xfId="0" applyFont="1" applyFill="1" applyProtection="1"/>
    <xf numFmtId="4" fontId="6" fillId="0" borderId="3" xfId="0" applyNumberFormat="1" applyFont="1" applyBorder="1" applyAlignment="1" applyProtection="1">
      <alignment horizontal="right"/>
      <protection locked="0"/>
    </xf>
    <xf numFmtId="4" fontId="7" fillId="2" borderId="3" xfId="0" applyNumberFormat="1" applyFont="1" applyFill="1" applyBorder="1" applyAlignment="1" applyProtection="1">
      <alignment horizontal="right"/>
    </xf>
    <xf numFmtId="4" fontId="6" fillId="0" borderId="1" xfId="0" applyNumberFormat="1" applyFont="1" applyFill="1" applyBorder="1" applyAlignment="1" applyProtection="1">
      <alignment wrapText="1"/>
      <protection locked="0"/>
    </xf>
    <xf numFmtId="4" fontId="6" fillId="0" borderId="0" xfId="0" applyNumberFormat="1" applyFont="1" applyFill="1" applyBorder="1" applyProtection="1"/>
    <xf numFmtId="4" fontId="6" fillId="0" borderId="0" xfId="0" applyNumberFormat="1" applyFont="1" applyFill="1" applyBorder="1" applyAlignment="1" applyProtection="1">
      <alignment wrapText="1"/>
    </xf>
    <xf numFmtId="49" fontId="7" fillId="0" borderId="4" xfId="0" applyNumberFormat="1" applyFont="1" applyFill="1" applyBorder="1" applyAlignment="1" applyProtection="1">
      <alignment horizontal="center" wrapText="1"/>
    </xf>
    <xf numFmtId="49" fontId="7" fillId="0" borderId="0" xfId="0" applyNumberFormat="1" applyFont="1" applyFill="1" applyBorder="1" applyAlignment="1" applyProtection="1">
      <alignment horizontal="center" wrapText="1"/>
    </xf>
    <xf numFmtId="0" fontId="6" fillId="0" borderId="0" xfId="0" applyFont="1" applyFill="1" applyBorder="1" applyProtection="1"/>
    <xf numFmtId="0" fontId="6" fillId="0" borderId="4" xfId="0" applyFont="1" applyFill="1" applyBorder="1" applyProtection="1"/>
    <xf numFmtId="0" fontId="0" fillId="0" borderId="4" xfId="0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9" fillId="0" borderId="0" xfId="0" applyFont="1" applyAlignment="1" applyProtection="1"/>
    <xf numFmtId="0" fontId="8" fillId="0" borderId="0" xfId="0" applyFont="1" applyAlignment="1" applyProtection="1"/>
    <xf numFmtId="4" fontId="6" fillId="2" borderId="3" xfId="0" applyNumberFormat="1" applyFont="1" applyFill="1" applyBorder="1" applyAlignment="1" applyProtection="1">
      <alignment horizontal="right"/>
    </xf>
    <xf numFmtId="0" fontId="7" fillId="2" borderId="1" xfId="0" applyFont="1" applyFill="1" applyBorder="1" applyAlignment="1" applyProtection="1">
      <alignment horizontal="center" vertical="center" textRotation="90" wrapText="1"/>
    </xf>
    <xf numFmtId="0" fontId="6" fillId="0" borderId="1" xfId="0" applyFont="1" applyBorder="1" applyProtection="1"/>
    <xf numFmtId="2" fontId="6" fillId="0" borderId="1" xfId="0" applyNumberFormat="1" applyFont="1" applyBorder="1" applyProtection="1"/>
    <xf numFmtId="2" fontId="13" fillId="0" borderId="1" xfId="0" applyNumberFormat="1" applyFont="1" applyBorder="1" applyProtection="1"/>
    <xf numFmtId="4" fontId="13" fillId="0" borderId="1" xfId="0" applyNumberFormat="1" applyFont="1" applyBorder="1" applyProtection="1"/>
    <xf numFmtId="4" fontId="6" fillId="0" borderId="1" xfId="0" applyNumberFormat="1" applyFont="1" applyBorder="1" applyProtection="1">
      <protection locked="0"/>
    </xf>
    <xf numFmtId="0" fontId="10" fillId="0" borderId="0" xfId="0" applyFont="1" applyAlignment="1" applyProtection="1">
      <alignment horizontal="center" wrapText="1"/>
    </xf>
    <xf numFmtId="0" fontId="6" fillId="2" borderId="5" xfId="0" applyFont="1" applyFill="1" applyBorder="1" applyAlignment="1" applyProtection="1">
      <alignment vertical="center" wrapText="1"/>
    </xf>
    <xf numFmtId="0" fontId="6" fillId="2" borderId="2" xfId="0" applyFont="1" applyFill="1" applyBorder="1" applyAlignment="1" applyProtection="1">
      <alignment vertical="center" wrapText="1"/>
    </xf>
    <xf numFmtId="0" fontId="6" fillId="2" borderId="3" xfId="0" applyFont="1" applyFill="1" applyBorder="1" applyAlignment="1" applyProtection="1">
      <alignment vertical="center" wrapText="1"/>
    </xf>
    <xf numFmtId="0" fontId="6" fillId="2" borderId="6" xfId="0" applyFont="1" applyFill="1" applyBorder="1" applyAlignment="1" applyProtection="1">
      <alignment vertical="center" wrapText="1"/>
    </xf>
    <xf numFmtId="0" fontId="6" fillId="2" borderId="7" xfId="0" applyFont="1" applyFill="1" applyBorder="1" applyAlignment="1" applyProtection="1">
      <alignment vertical="center" wrapText="1"/>
    </xf>
    <xf numFmtId="0" fontId="6" fillId="2" borderId="8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6" fillId="2" borderId="0" xfId="0" applyFont="1" applyFill="1" applyAlignment="1" applyProtection="1">
      <alignment vertical="center" wrapText="1"/>
    </xf>
    <xf numFmtId="0" fontId="6" fillId="2" borderId="9" xfId="0" applyFont="1" applyFill="1" applyBorder="1" applyAlignment="1" applyProtection="1">
      <alignment vertical="center" wrapText="1"/>
    </xf>
    <xf numFmtId="0" fontId="6" fillId="2" borderId="10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6" fillId="0" borderId="3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2" borderId="2" xfId="0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vertical="center"/>
    </xf>
    <xf numFmtId="0" fontId="0" fillId="0" borderId="2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/>
    <xf numFmtId="0" fontId="11" fillId="2" borderId="1" xfId="0" applyFont="1" applyFill="1" applyBorder="1" applyAlignment="1" applyProtection="1"/>
    <xf numFmtId="0" fontId="0" fillId="2" borderId="1" xfId="0" applyFill="1" applyBorder="1" applyAlignment="1" applyProtection="1">
      <alignment vertical="center" wrapText="1"/>
    </xf>
    <xf numFmtId="0" fontId="9" fillId="0" borderId="0" xfId="0" applyFont="1" applyAlignment="1" applyProtection="1">
      <alignment wrapText="1"/>
    </xf>
    <xf numFmtId="0" fontId="8" fillId="0" borderId="1" xfId="0" applyFont="1" applyBorder="1" applyAlignment="1" applyProtection="1">
      <alignment wrapText="1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1" fillId="0" borderId="2" xfId="0" applyFont="1" applyBorder="1" applyAlignment="1" applyProtection="1">
      <alignment wrapText="1"/>
      <protection locked="0"/>
    </xf>
    <xf numFmtId="0" fontId="11" fillId="0" borderId="3" xfId="0" applyFont="1" applyBorder="1" applyAlignment="1" applyProtection="1">
      <alignment wrapText="1"/>
      <protection locked="0"/>
    </xf>
    <xf numFmtId="0" fontId="6" fillId="2" borderId="5" xfId="0" applyFont="1" applyFill="1" applyBorder="1" applyAlignment="1" applyProtection="1"/>
    <xf numFmtId="0" fontId="11" fillId="2" borderId="2" xfId="0" applyFont="1" applyFill="1" applyBorder="1" applyAlignment="1" applyProtection="1"/>
    <xf numFmtId="0" fontId="11" fillId="2" borderId="3" xfId="0" applyFont="1" applyFill="1" applyBorder="1" applyAlignment="1" applyProtection="1"/>
    <xf numFmtId="0" fontId="7" fillId="2" borderId="5" xfId="0" applyFont="1" applyFill="1" applyBorder="1" applyAlignment="1" applyProtection="1"/>
    <xf numFmtId="0" fontId="12" fillId="2" borderId="2" xfId="0" applyFont="1" applyFill="1" applyBorder="1" applyAlignment="1" applyProtection="1"/>
    <xf numFmtId="0" fontId="12" fillId="2" borderId="3" xfId="0" applyFont="1" applyFill="1" applyBorder="1" applyAlignment="1" applyProtection="1"/>
    <xf numFmtId="0" fontId="7" fillId="2" borderId="5" xfId="0" applyFont="1" applyFill="1" applyBorder="1" applyAlignment="1" applyProtection="1">
      <alignment wrapText="1"/>
    </xf>
    <xf numFmtId="0" fontId="12" fillId="2" borderId="2" xfId="0" applyFont="1" applyFill="1" applyBorder="1" applyAlignment="1" applyProtection="1">
      <alignment wrapText="1"/>
    </xf>
    <xf numFmtId="0" fontId="12" fillId="2" borderId="3" xfId="0" applyFont="1" applyFill="1" applyBorder="1" applyAlignment="1" applyProtection="1">
      <alignment wrapText="1"/>
    </xf>
    <xf numFmtId="0" fontId="0" fillId="0" borderId="0" xfId="0" applyAlignment="1" applyProtection="1"/>
    <xf numFmtId="0" fontId="7" fillId="2" borderId="1" xfId="0" applyFont="1" applyFill="1" applyBorder="1" applyAlignment="1" applyProtection="1">
      <alignment wrapText="1"/>
    </xf>
    <xf numFmtId="0" fontId="2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6" fillId="0" borderId="1" xfId="0" applyFont="1" applyBorder="1" applyAlignment="1" applyProtection="1"/>
    <xf numFmtId="0" fontId="7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</xf>
    <xf numFmtId="0" fontId="6" fillId="0" borderId="1" xfId="0" applyFont="1" applyBorder="1" applyAlignment="1" applyProtection="1">
      <alignment wrapText="1"/>
    </xf>
    <xf numFmtId="0" fontId="9" fillId="0" borderId="0" xfId="0" applyFont="1" applyFill="1" applyAlignment="1" applyProtection="1"/>
    <xf numFmtId="0" fontId="5" fillId="0" borderId="0" xfId="0" applyFont="1" applyFill="1" applyAlignment="1" applyProtection="1"/>
    <xf numFmtId="0" fontId="7" fillId="2" borderId="2" xfId="0" applyFont="1" applyFill="1" applyBorder="1" applyAlignment="1" applyProtection="1">
      <alignment wrapText="1"/>
    </xf>
    <xf numFmtId="0" fontId="7" fillId="2" borderId="3" xfId="0" applyFont="1" applyFill="1" applyBorder="1" applyAlignment="1" applyProtection="1">
      <alignment wrapText="1"/>
    </xf>
    <xf numFmtId="0" fontId="6" fillId="2" borderId="5" xfId="0" applyFont="1" applyFill="1" applyBorder="1" applyAlignment="1" applyProtection="1">
      <alignment wrapText="1"/>
    </xf>
    <xf numFmtId="0" fontId="8" fillId="2" borderId="2" xfId="0" applyFont="1" applyFill="1" applyBorder="1" applyAlignment="1" applyProtection="1">
      <alignment wrapText="1"/>
    </xf>
    <xf numFmtId="0" fontId="8" fillId="2" borderId="3" xfId="0" applyFont="1" applyFill="1" applyBorder="1" applyAlignment="1" applyProtection="1">
      <alignment wrapText="1"/>
    </xf>
    <xf numFmtId="0" fontId="6" fillId="2" borderId="2" xfId="0" applyFont="1" applyFill="1" applyBorder="1" applyAlignment="1" applyProtection="1">
      <alignment wrapText="1"/>
    </xf>
    <xf numFmtId="0" fontId="6" fillId="2" borderId="3" xfId="0" applyFont="1" applyFill="1" applyBorder="1" applyAlignment="1" applyProtection="1">
      <alignment wrapText="1"/>
    </xf>
    <xf numFmtId="0" fontId="6" fillId="0" borderId="5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9" fillId="2" borderId="2" xfId="0" applyFont="1" applyFill="1" applyBorder="1" applyAlignment="1" applyProtection="1">
      <alignment wrapText="1"/>
    </xf>
    <xf numFmtId="0" fontId="9" fillId="2" borderId="3" xfId="0" applyFont="1" applyFill="1" applyBorder="1" applyAlignment="1" applyProtection="1">
      <alignment wrapText="1"/>
    </xf>
    <xf numFmtId="14" fontId="6" fillId="2" borderId="5" xfId="0" applyNumberFormat="1" applyFont="1" applyFill="1" applyBorder="1" applyAlignment="1" applyProtection="1">
      <alignment wrapText="1"/>
    </xf>
    <xf numFmtId="0" fontId="0" fillId="0" borderId="1" xfId="0" applyBorder="1" applyAlignment="1"/>
    <xf numFmtId="0" fontId="7" fillId="2" borderId="6" xfId="0" applyFont="1" applyFill="1" applyBorder="1" applyAlignment="1" applyProtection="1">
      <alignment wrapText="1"/>
    </xf>
    <xf numFmtId="0" fontId="8" fillId="0" borderId="7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0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2" xfId="0" applyFont="1" applyBorder="1" applyAlignment="1" applyProtection="1">
      <alignment wrapText="1"/>
    </xf>
    <xf numFmtId="0" fontId="9" fillId="0" borderId="0" xfId="0" applyFont="1" applyAlignment="1" applyProtection="1"/>
    <xf numFmtId="0" fontId="8" fillId="0" borderId="0" xfId="0" applyFont="1" applyAlignment="1" applyProtection="1"/>
    <xf numFmtId="0" fontId="7" fillId="2" borderId="13" xfId="0" applyFont="1" applyFill="1" applyBorder="1" applyAlignment="1" applyProtection="1">
      <alignment horizontal="center" wrapText="1"/>
    </xf>
    <xf numFmtId="0" fontId="8" fillId="0" borderId="14" xfId="0" applyFont="1" applyBorder="1" applyAlignment="1" applyProtection="1">
      <alignment horizontal="center" wrapText="1"/>
    </xf>
    <xf numFmtId="0" fontId="8" fillId="0" borderId="14" xfId="0" applyFont="1" applyBorder="1" applyProtection="1"/>
    <xf numFmtId="0" fontId="0" fillId="0" borderId="14" xfId="0" applyBorder="1" applyAlignment="1" applyProtection="1">
      <alignment horizontal="center" wrapText="1"/>
    </xf>
    <xf numFmtId="0" fontId="7" fillId="2" borderId="5" xfId="0" applyFont="1" applyFill="1" applyBorder="1" applyAlignment="1" applyProtection="1">
      <alignment horizontal="center"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0" fillId="0" borderId="2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5" fillId="0" borderId="0" xfId="0" applyFont="1" applyAlignment="1" applyProtection="1"/>
    <xf numFmtId="0" fontId="7" fillId="2" borderId="2" xfId="0" applyFont="1" applyFill="1" applyBorder="1" applyAlignment="1" applyProtection="1"/>
    <xf numFmtId="0" fontId="7" fillId="2" borderId="3" xfId="0" applyFont="1" applyFill="1" applyBorder="1" applyAlignment="1" applyProtection="1"/>
  </cellXfs>
  <cellStyles count="1">
    <cellStyle name="Normální" xfId="0" builtinId="0"/>
  </cellStyles>
  <dxfs count="280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tace%20a%20prispevky%202016/system%20monitoringu/prubezzprava_pololeti_P_pe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ní list"/>
      <sheetName val="část A zhodnocení"/>
      <sheetName val="část B ind_P_péče"/>
      <sheetName val="část C náklady"/>
      <sheetName val="část D zdroje"/>
      <sheetName val="poznámky k vyplnění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Azylové domy</v>
          </cell>
        </row>
        <row r="2">
          <cell r="A2" t="str">
            <v>Centra denních služeb</v>
          </cell>
        </row>
        <row r="3">
          <cell r="A3" t="str">
            <v>Denní stacionáře</v>
          </cell>
        </row>
        <row r="4">
          <cell r="A4" t="str">
            <v>Domovy pro osoby se zdravotním postižením</v>
          </cell>
        </row>
        <row r="5">
          <cell r="A5" t="str">
            <v>Domovy pro seniory</v>
          </cell>
        </row>
        <row r="6">
          <cell r="A6" t="str">
            <v>Domovy se zvláštním režimem</v>
          </cell>
        </row>
        <row r="7">
          <cell r="A7" t="str">
            <v>Domy na půl cesty</v>
          </cell>
        </row>
        <row r="8">
          <cell r="A8" t="str">
            <v>Chráněné bydlení</v>
          </cell>
        </row>
        <row r="9">
          <cell r="A9" t="str">
            <v>Intervenční centra</v>
          </cell>
        </row>
        <row r="10">
          <cell r="A10" t="str">
            <v>Kontaktní centra</v>
          </cell>
        </row>
        <row r="11">
          <cell r="A11" t="str">
            <v>Krizová pomoc</v>
          </cell>
        </row>
        <row r="12">
          <cell r="A12" t="str">
            <v>Nízkoprahová denní centra</v>
          </cell>
        </row>
        <row r="13">
          <cell r="A13" t="str">
            <v>Nízkoprahová zařízení pro děti a mládež</v>
          </cell>
        </row>
        <row r="14">
          <cell r="A14" t="str">
            <v>Noclehárny</v>
          </cell>
        </row>
        <row r="15">
          <cell r="A15" t="str">
            <v>Odborné sociální poradenství</v>
          </cell>
        </row>
        <row r="16">
          <cell r="A16" t="str">
            <v>Odlehčovací služby</v>
          </cell>
        </row>
        <row r="17">
          <cell r="A17" t="str">
            <v>Osobní asistence</v>
          </cell>
        </row>
        <row r="18">
          <cell r="A18" t="str">
            <v>Pečovatelská služba</v>
          </cell>
        </row>
        <row r="19">
          <cell r="A19" t="str">
            <v>Podpora samostatného bydlení</v>
          </cell>
        </row>
        <row r="20">
          <cell r="A20" t="str">
            <v>Průvodcovské a předčitatelské služby</v>
          </cell>
        </row>
        <row r="21">
          <cell r="A21" t="str">
            <v>Raná péče</v>
          </cell>
        </row>
        <row r="22">
          <cell r="A22" t="str">
            <v>Služby následné péče</v>
          </cell>
        </row>
        <row r="23">
          <cell r="A23" t="str">
            <v>Sociálně aktivizační služby pro rodiny s dětmi</v>
          </cell>
        </row>
        <row r="24">
          <cell r="A24" t="str">
            <v>Sociálně aktivizační služby pro seniory a osoby se zdravotním postižením</v>
          </cell>
        </row>
        <row r="25">
          <cell r="A25" t="str">
            <v>Sociálně terapeutické dílny</v>
          </cell>
        </row>
        <row r="26">
          <cell r="A26" t="str">
            <v>Sociální rehabilitace</v>
          </cell>
        </row>
        <row r="27">
          <cell r="A27" t="str">
            <v>Sociální služby poskytované ve zdravotnických zařízeních lůžkové péče</v>
          </cell>
        </row>
        <row r="28">
          <cell r="A28" t="str">
            <v>Telefonická krizová pomoc</v>
          </cell>
        </row>
        <row r="29">
          <cell r="A29" t="str">
            <v>Terapeutické komunity</v>
          </cell>
        </row>
        <row r="30">
          <cell r="A30" t="str">
            <v>Terénní programy</v>
          </cell>
        </row>
        <row r="31">
          <cell r="A31" t="str">
            <v>Tísňová péče</v>
          </cell>
        </row>
        <row r="32">
          <cell r="A32" t="str">
            <v>Tlumočnické služby</v>
          </cell>
        </row>
        <row r="33">
          <cell r="A33" t="str">
            <v>Týdenní stacionáře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2:I20"/>
  <sheetViews>
    <sheetView zoomScaleNormal="100" workbookViewId="0">
      <selection activeCell="M10" sqref="M10"/>
    </sheetView>
  </sheetViews>
  <sheetFormatPr defaultRowHeight="14.25" x14ac:dyDescent="0.2"/>
  <cols>
    <col min="1" max="16384" width="9.140625" style="15"/>
  </cols>
  <sheetData>
    <row r="2" spans="1:9" ht="70.5" customHeight="1" x14ac:dyDescent="0.25">
      <c r="A2" s="66" t="s">
        <v>264</v>
      </c>
      <c r="B2" s="66"/>
      <c r="C2" s="66"/>
      <c r="D2" s="66"/>
      <c r="E2" s="66"/>
      <c r="F2" s="66"/>
      <c r="G2" s="66"/>
      <c r="H2" s="66"/>
      <c r="I2" s="66"/>
    </row>
    <row r="4" spans="1:9" ht="29.25" customHeight="1" x14ac:dyDescent="0.2">
      <c r="A4" s="90" t="s">
        <v>203</v>
      </c>
      <c r="B4" s="90"/>
      <c r="C4" s="90"/>
      <c r="D4" s="90"/>
      <c r="E4" s="90"/>
      <c r="F4" s="90"/>
      <c r="G4" s="90"/>
      <c r="H4" s="90"/>
      <c r="I4" s="90"/>
    </row>
    <row r="6" spans="1:9" ht="30.75" customHeight="1" x14ac:dyDescent="0.2">
      <c r="A6" s="67" t="s">
        <v>176</v>
      </c>
      <c r="B6" s="68"/>
      <c r="C6" s="68"/>
      <c r="D6" s="69"/>
      <c r="E6" s="91"/>
      <c r="F6" s="91"/>
      <c r="G6" s="91"/>
      <c r="H6" s="91"/>
      <c r="I6" s="91"/>
    </row>
    <row r="7" spans="1:9" ht="24.95" customHeight="1" x14ac:dyDescent="0.2">
      <c r="A7" s="84" t="s">
        <v>172</v>
      </c>
      <c r="B7" s="92"/>
      <c r="C7" s="92"/>
      <c r="D7" s="93"/>
      <c r="E7" s="87"/>
      <c r="F7" s="88"/>
      <c r="G7" s="88"/>
      <c r="H7" s="88"/>
      <c r="I7" s="89"/>
    </row>
    <row r="8" spans="1:9" ht="24.95" customHeight="1" x14ac:dyDescent="0.2">
      <c r="A8" s="84" t="s">
        <v>173</v>
      </c>
      <c r="B8" s="85"/>
      <c r="C8" s="85"/>
      <c r="D8" s="86"/>
      <c r="E8" s="87"/>
      <c r="F8" s="96"/>
      <c r="G8" s="96"/>
      <c r="H8" s="96"/>
      <c r="I8" s="97"/>
    </row>
    <row r="9" spans="1:9" ht="31.5" customHeight="1" x14ac:dyDescent="0.2">
      <c r="A9" s="67" t="s">
        <v>174</v>
      </c>
      <c r="B9" s="94"/>
      <c r="C9" s="94"/>
      <c r="D9" s="95"/>
      <c r="E9" s="87"/>
      <c r="F9" s="96"/>
      <c r="G9" s="96"/>
      <c r="H9" s="96"/>
      <c r="I9" s="97"/>
    </row>
    <row r="10" spans="1:9" ht="24.95" customHeight="1" x14ac:dyDescent="0.2">
      <c r="A10" s="84" t="s">
        <v>175</v>
      </c>
      <c r="B10" s="85"/>
      <c r="C10" s="85"/>
      <c r="D10" s="86"/>
      <c r="E10" s="87"/>
      <c r="F10" s="96"/>
      <c r="G10" s="96"/>
      <c r="H10" s="96"/>
      <c r="I10" s="97"/>
    </row>
    <row r="11" spans="1:9" ht="15" x14ac:dyDescent="0.2">
      <c r="A11" s="11"/>
      <c r="B11" s="9"/>
      <c r="C11" s="9"/>
      <c r="D11" s="9"/>
      <c r="E11" s="12"/>
      <c r="F11" s="10"/>
      <c r="G11" s="10"/>
      <c r="H11" s="10"/>
      <c r="I11" s="10"/>
    </row>
    <row r="12" spans="1:9" ht="24.95" customHeight="1" x14ac:dyDescent="0.2">
      <c r="A12" s="70" t="s">
        <v>192</v>
      </c>
      <c r="B12" s="71"/>
      <c r="C12" s="71"/>
      <c r="D12" s="72"/>
      <c r="E12" s="82" t="s">
        <v>2</v>
      </c>
      <c r="F12" s="83"/>
      <c r="G12" s="98"/>
      <c r="H12" s="99"/>
      <c r="I12" s="99"/>
    </row>
    <row r="13" spans="1:9" ht="24.95" customHeight="1" x14ac:dyDescent="0.2">
      <c r="A13" s="73"/>
      <c r="B13" s="74"/>
      <c r="C13" s="74"/>
      <c r="D13" s="75"/>
      <c r="E13" s="82" t="s">
        <v>3</v>
      </c>
      <c r="F13" s="83"/>
      <c r="G13" s="98"/>
      <c r="H13" s="99"/>
      <c r="I13" s="99"/>
    </row>
    <row r="14" spans="1:9" ht="24.95" customHeight="1" x14ac:dyDescent="0.2">
      <c r="A14" s="73"/>
      <c r="B14" s="74"/>
      <c r="C14" s="74"/>
      <c r="D14" s="75"/>
      <c r="E14" s="82" t="s">
        <v>4</v>
      </c>
      <c r="F14" s="83"/>
      <c r="G14" s="79"/>
      <c r="H14" s="80"/>
      <c r="I14" s="81"/>
    </row>
    <row r="15" spans="1:9" ht="24.95" customHeight="1" x14ac:dyDescent="0.2">
      <c r="A15" s="76"/>
      <c r="B15" s="77"/>
      <c r="C15" s="77"/>
      <c r="D15" s="78"/>
      <c r="E15" s="82" t="s">
        <v>5</v>
      </c>
      <c r="F15" s="83"/>
      <c r="G15" s="98"/>
      <c r="H15" s="99"/>
      <c r="I15" s="99"/>
    </row>
    <row r="17" spans="1:9" ht="29.25" customHeight="1" x14ac:dyDescent="0.2">
      <c r="A17" s="82" t="s">
        <v>191</v>
      </c>
      <c r="B17" s="82"/>
      <c r="C17" s="82"/>
      <c r="D17" s="82"/>
      <c r="E17" s="82" t="s">
        <v>2</v>
      </c>
      <c r="F17" s="104"/>
      <c r="G17" s="91"/>
      <c r="H17" s="91"/>
      <c r="I17" s="91"/>
    </row>
    <row r="18" spans="1:9" ht="29.25" customHeight="1" x14ac:dyDescent="0.2">
      <c r="A18" s="82"/>
      <c r="B18" s="82"/>
      <c r="C18" s="82"/>
      <c r="D18" s="82"/>
      <c r="E18" s="82" t="s">
        <v>3</v>
      </c>
      <c r="F18" s="104"/>
      <c r="G18" s="98"/>
      <c r="H18" s="99"/>
      <c r="I18" s="99"/>
    </row>
    <row r="20" spans="1:9" ht="24" customHeight="1" x14ac:dyDescent="0.2">
      <c r="A20" s="102" t="s">
        <v>182</v>
      </c>
      <c r="B20" s="103"/>
      <c r="C20" s="100"/>
      <c r="D20" s="101"/>
      <c r="E20" s="101"/>
      <c r="F20" s="101"/>
    </row>
  </sheetData>
  <sheetProtection password="8D29" sheet="1" formatRows="0"/>
  <mergeCells count="28">
    <mergeCell ref="E12:F12"/>
    <mergeCell ref="C20:F20"/>
    <mergeCell ref="A17:D18"/>
    <mergeCell ref="E13:F13"/>
    <mergeCell ref="G13:I13"/>
    <mergeCell ref="E14:F14"/>
    <mergeCell ref="G15:I15"/>
    <mergeCell ref="A20:B20"/>
    <mergeCell ref="E17:F17"/>
    <mergeCell ref="G17:I17"/>
    <mergeCell ref="E18:F18"/>
    <mergeCell ref="G18:I18"/>
    <mergeCell ref="A2:I2"/>
    <mergeCell ref="A6:D6"/>
    <mergeCell ref="A12:D15"/>
    <mergeCell ref="G14:I14"/>
    <mergeCell ref="E15:F15"/>
    <mergeCell ref="A8:D8"/>
    <mergeCell ref="E7:I7"/>
    <mergeCell ref="A4:I4"/>
    <mergeCell ref="E6:I6"/>
    <mergeCell ref="A7:D7"/>
    <mergeCell ref="A9:D9"/>
    <mergeCell ref="E9:I9"/>
    <mergeCell ref="A10:D10"/>
    <mergeCell ref="E10:I10"/>
    <mergeCell ref="E8:I8"/>
    <mergeCell ref="G12:I12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 differentFirst="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Vyberte prosím druh sociální služby ze seznamu." prompt="Vyberte prosím druh sociální služby ze seznamu." xr:uid="{00000000-0002-0000-0000-000000000000}">
          <x14:formula1>
            <xm:f>data!$A$1:$A$34</xm:f>
          </x14:formula1>
          <xm:sqref>E9:I9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workbookViewId="0">
      <selection activeCell="P20" sqref="P20"/>
    </sheetView>
  </sheetViews>
  <sheetFormatPr defaultRowHeight="14.25" x14ac:dyDescent="0.2"/>
  <cols>
    <col min="1" max="16384" width="9.140625" style="15"/>
  </cols>
  <sheetData>
    <row r="1" spans="1:10" ht="54.75" customHeight="1" x14ac:dyDescent="0.25">
      <c r="A1" s="105" t="s">
        <v>266</v>
      </c>
      <c r="B1" s="105"/>
      <c r="C1" s="105"/>
      <c r="D1" s="105"/>
      <c r="E1" s="105"/>
      <c r="F1" s="105"/>
      <c r="G1" s="105"/>
      <c r="H1" s="105"/>
      <c r="I1" s="105"/>
      <c r="J1" s="23"/>
    </row>
    <row r="3" spans="1:10" x14ac:dyDescent="0.2">
      <c r="A3" s="106"/>
      <c r="B3" s="106"/>
      <c r="C3" s="106"/>
      <c r="D3" s="106"/>
      <c r="E3" s="106"/>
      <c r="F3" s="106"/>
      <c r="G3" s="106"/>
      <c r="H3" s="106"/>
      <c r="I3" s="106"/>
      <c r="J3" s="25"/>
    </row>
    <row r="4" spans="1:10" x14ac:dyDescent="0.2">
      <c r="A4" s="106"/>
      <c r="B4" s="106"/>
      <c r="C4" s="106"/>
      <c r="D4" s="106"/>
      <c r="E4" s="106"/>
      <c r="F4" s="106"/>
      <c r="G4" s="106"/>
      <c r="H4" s="106"/>
      <c r="I4" s="106"/>
      <c r="J4" s="25"/>
    </row>
    <row r="5" spans="1:10" x14ac:dyDescent="0.2">
      <c r="A5" s="106"/>
      <c r="B5" s="106"/>
      <c r="C5" s="106"/>
      <c r="D5" s="106"/>
      <c r="E5" s="106"/>
      <c r="F5" s="106"/>
      <c r="G5" s="106"/>
      <c r="H5" s="106"/>
      <c r="I5" s="106"/>
      <c r="J5" s="25"/>
    </row>
    <row r="6" spans="1:10" x14ac:dyDescent="0.2">
      <c r="A6" s="106"/>
      <c r="B6" s="106"/>
      <c r="C6" s="106"/>
      <c r="D6" s="106"/>
      <c r="E6" s="106"/>
      <c r="F6" s="106"/>
      <c r="G6" s="106"/>
      <c r="H6" s="106"/>
      <c r="I6" s="106"/>
      <c r="J6" s="25"/>
    </row>
    <row r="7" spans="1:10" x14ac:dyDescent="0.2">
      <c r="A7" s="106"/>
      <c r="B7" s="106"/>
      <c r="C7" s="106"/>
      <c r="D7" s="106"/>
      <c r="E7" s="106"/>
      <c r="F7" s="106"/>
      <c r="G7" s="106"/>
      <c r="H7" s="106"/>
      <c r="I7" s="106"/>
      <c r="J7" s="25"/>
    </row>
    <row r="8" spans="1:10" x14ac:dyDescent="0.2">
      <c r="A8" s="106"/>
      <c r="B8" s="106"/>
      <c r="C8" s="106"/>
      <c r="D8" s="106"/>
      <c r="E8" s="106"/>
      <c r="F8" s="106"/>
      <c r="G8" s="106"/>
      <c r="H8" s="106"/>
      <c r="I8" s="106"/>
      <c r="J8" s="25"/>
    </row>
    <row r="9" spans="1:10" x14ac:dyDescent="0.2">
      <c r="A9" s="106"/>
      <c r="B9" s="106"/>
      <c r="C9" s="106"/>
      <c r="D9" s="106"/>
      <c r="E9" s="106"/>
      <c r="F9" s="106"/>
      <c r="G9" s="106"/>
      <c r="H9" s="106"/>
      <c r="I9" s="106"/>
      <c r="J9" s="25"/>
    </row>
    <row r="10" spans="1:10" x14ac:dyDescent="0.2">
      <c r="A10" s="106"/>
      <c r="B10" s="106"/>
      <c r="C10" s="106"/>
      <c r="D10" s="106"/>
      <c r="E10" s="106"/>
      <c r="F10" s="106"/>
      <c r="G10" s="106"/>
      <c r="H10" s="106"/>
      <c r="I10" s="106"/>
      <c r="J10" s="25"/>
    </row>
    <row r="11" spans="1:10" x14ac:dyDescent="0.2">
      <c r="A11" s="106"/>
      <c r="B11" s="106"/>
      <c r="C11" s="106"/>
      <c r="D11" s="106"/>
      <c r="E11" s="106"/>
      <c r="F11" s="106"/>
      <c r="G11" s="106"/>
      <c r="H11" s="106"/>
      <c r="I11" s="106"/>
      <c r="J11" s="25"/>
    </row>
    <row r="12" spans="1:10" x14ac:dyDescent="0.2">
      <c r="A12" s="106"/>
      <c r="B12" s="106"/>
      <c r="C12" s="106"/>
      <c r="D12" s="106"/>
      <c r="E12" s="106"/>
      <c r="F12" s="106"/>
      <c r="G12" s="106"/>
      <c r="H12" s="106"/>
      <c r="I12" s="106"/>
      <c r="J12" s="25"/>
    </row>
    <row r="13" spans="1:10" x14ac:dyDescent="0.2">
      <c r="A13" s="106"/>
      <c r="B13" s="106"/>
      <c r="C13" s="106"/>
      <c r="D13" s="106"/>
      <c r="E13" s="106"/>
      <c r="F13" s="106"/>
      <c r="G13" s="106"/>
      <c r="H13" s="106"/>
      <c r="I13" s="106"/>
      <c r="J13" s="25"/>
    </row>
    <row r="14" spans="1:10" x14ac:dyDescent="0.2">
      <c r="A14" s="106"/>
      <c r="B14" s="106"/>
      <c r="C14" s="106"/>
      <c r="D14" s="106"/>
      <c r="E14" s="106"/>
      <c r="F14" s="106"/>
      <c r="G14" s="106"/>
      <c r="H14" s="106"/>
      <c r="I14" s="106"/>
      <c r="J14" s="25"/>
    </row>
    <row r="15" spans="1:10" x14ac:dyDescent="0.2">
      <c r="A15" s="106"/>
      <c r="B15" s="106"/>
      <c r="C15" s="106"/>
      <c r="D15" s="106"/>
      <c r="E15" s="106"/>
      <c r="F15" s="106"/>
      <c r="G15" s="106"/>
      <c r="H15" s="106"/>
      <c r="I15" s="106"/>
      <c r="J15" s="25"/>
    </row>
    <row r="16" spans="1:10" x14ac:dyDescent="0.2">
      <c r="A16" s="106"/>
      <c r="B16" s="106"/>
      <c r="C16" s="106"/>
      <c r="D16" s="106"/>
      <c r="E16" s="106"/>
      <c r="F16" s="106"/>
      <c r="G16" s="106"/>
      <c r="H16" s="106"/>
      <c r="I16" s="106"/>
      <c r="J16" s="25"/>
    </row>
    <row r="17" spans="1:10" x14ac:dyDescent="0.2">
      <c r="A17" s="106"/>
      <c r="B17" s="106"/>
      <c r="C17" s="106"/>
      <c r="D17" s="106"/>
      <c r="E17" s="106"/>
      <c r="F17" s="106"/>
      <c r="G17" s="106"/>
      <c r="H17" s="106"/>
      <c r="I17" s="106"/>
      <c r="J17" s="25"/>
    </row>
    <row r="18" spans="1:10" x14ac:dyDescent="0.2">
      <c r="A18" s="106"/>
      <c r="B18" s="106"/>
      <c r="C18" s="106"/>
      <c r="D18" s="106"/>
      <c r="E18" s="106"/>
      <c r="F18" s="106"/>
      <c r="G18" s="106"/>
      <c r="H18" s="106"/>
      <c r="I18" s="106"/>
      <c r="J18" s="25"/>
    </row>
    <row r="19" spans="1:10" x14ac:dyDescent="0.2">
      <c r="A19" s="106"/>
      <c r="B19" s="106"/>
      <c r="C19" s="106"/>
      <c r="D19" s="106"/>
      <c r="E19" s="106"/>
      <c r="F19" s="106"/>
      <c r="G19" s="106"/>
      <c r="H19" s="106"/>
      <c r="I19" s="106"/>
      <c r="J19" s="25"/>
    </row>
    <row r="20" spans="1:10" x14ac:dyDescent="0.2">
      <c r="A20" s="106"/>
      <c r="B20" s="106"/>
      <c r="C20" s="106"/>
      <c r="D20" s="106"/>
      <c r="E20" s="106"/>
      <c r="F20" s="106"/>
      <c r="G20" s="106"/>
      <c r="H20" s="106"/>
      <c r="I20" s="106"/>
      <c r="J20" s="25"/>
    </row>
    <row r="21" spans="1:10" x14ac:dyDescent="0.2">
      <c r="A21" s="106"/>
      <c r="B21" s="106"/>
      <c r="C21" s="106"/>
      <c r="D21" s="106"/>
      <c r="E21" s="106"/>
      <c r="F21" s="106"/>
      <c r="G21" s="106"/>
      <c r="H21" s="106"/>
      <c r="I21" s="106"/>
      <c r="J21" s="25"/>
    </row>
    <row r="22" spans="1:10" x14ac:dyDescent="0.2">
      <c r="A22" s="106"/>
      <c r="B22" s="106"/>
      <c r="C22" s="106"/>
      <c r="D22" s="106"/>
      <c r="E22" s="106"/>
      <c r="F22" s="106"/>
      <c r="G22" s="106"/>
      <c r="H22" s="106"/>
      <c r="I22" s="106"/>
      <c r="J22" s="25"/>
    </row>
    <row r="23" spans="1:10" x14ac:dyDescent="0.2">
      <c r="A23" s="106"/>
      <c r="B23" s="106"/>
      <c r="C23" s="106"/>
      <c r="D23" s="106"/>
      <c r="E23" s="106"/>
      <c r="F23" s="106"/>
      <c r="G23" s="106"/>
      <c r="H23" s="106"/>
      <c r="I23" s="106"/>
      <c r="J23" s="25"/>
    </row>
    <row r="24" spans="1:10" x14ac:dyDescent="0.2">
      <c r="A24" s="106"/>
      <c r="B24" s="106"/>
      <c r="C24" s="106"/>
      <c r="D24" s="106"/>
      <c r="E24" s="106"/>
      <c r="F24" s="106"/>
      <c r="G24" s="106"/>
      <c r="H24" s="106"/>
      <c r="I24" s="106"/>
      <c r="J24" s="25"/>
    </row>
    <row r="25" spans="1:10" x14ac:dyDescent="0.2">
      <c r="A25" s="106"/>
      <c r="B25" s="106"/>
      <c r="C25" s="106"/>
      <c r="D25" s="106"/>
      <c r="E25" s="106"/>
      <c r="F25" s="106"/>
      <c r="G25" s="106"/>
      <c r="H25" s="106"/>
      <c r="I25" s="106"/>
      <c r="J25" s="25"/>
    </row>
    <row r="26" spans="1:10" x14ac:dyDescent="0.2">
      <c r="A26" s="106"/>
      <c r="B26" s="106"/>
      <c r="C26" s="106"/>
      <c r="D26" s="106"/>
      <c r="E26" s="106"/>
      <c r="F26" s="106"/>
      <c r="G26" s="106"/>
      <c r="H26" s="106"/>
      <c r="I26" s="106"/>
      <c r="J26" s="25"/>
    </row>
    <row r="27" spans="1:10" x14ac:dyDescent="0.2">
      <c r="A27" s="106"/>
      <c r="B27" s="106"/>
      <c r="C27" s="106"/>
      <c r="D27" s="106"/>
      <c r="E27" s="106"/>
      <c r="F27" s="106"/>
      <c r="G27" s="106"/>
      <c r="H27" s="106"/>
      <c r="I27" s="106"/>
      <c r="J27" s="25"/>
    </row>
    <row r="28" spans="1:10" x14ac:dyDescent="0.2">
      <c r="A28" s="106"/>
      <c r="B28" s="106"/>
      <c r="C28" s="106"/>
      <c r="D28" s="106"/>
      <c r="E28" s="106"/>
      <c r="F28" s="106"/>
      <c r="G28" s="106"/>
      <c r="H28" s="106"/>
      <c r="I28" s="106"/>
      <c r="J28" s="25"/>
    </row>
    <row r="29" spans="1:10" x14ac:dyDescent="0.2">
      <c r="A29" s="106"/>
      <c r="B29" s="106"/>
      <c r="C29" s="106"/>
      <c r="D29" s="106"/>
      <c r="E29" s="106"/>
      <c r="F29" s="106"/>
      <c r="G29" s="106"/>
      <c r="H29" s="106"/>
      <c r="I29" s="106"/>
      <c r="J29" s="25"/>
    </row>
    <row r="30" spans="1:10" x14ac:dyDescent="0.2">
      <c r="A30" s="106"/>
      <c r="B30" s="106"/>
      <c r="C30" s="106"/>
      <c r="D30" s="106"/>
      <c r="E30" s="106"/>
      <c r="F30" s="106"/>
      <c r="G30" s="106"/>
      <c r="H30" s="106"/>
      <c r="I30" s="106"/>
      <c r="J30" s="25"/>
    </row>
    <row r="31" spans="1:10" x14ac:dyDescent="0.2">
      <c r="A31" s="106"/>
      <c r="B31" s="106"/>
      <c r="C31" s="106"/>
      <c r="D31" s="106"/>
      <c r="E31" s="106"/>
      <c r="F31" s="106"/>
      <c r="G31" s="106"/>
      <c r="H31" s="106"/>
      <c r="I31" s="106"/>
      <c r="J31" s="25"/>
    </row>
    <row r="32" spans="1:10" x14ac:dyDescent="0.2">
      <c r="A32" s="106"/>
      <c r="B32" s="106"/>
      <c r="C32" s="106"/>
      <c r="D32" s="106"/>
      <c r="E32" s="106"/>
      <c r="F32" s="106"/>
      <c r="G32" s="106"/>
      <c r="H32" s="106"/>
      <c r="I32" s="106"/>
      <c r="J32" s="25"/>
    </row>
    <row r="33" spans="1:10" x14ac:dyDescent="0.2">
      <c r="A33" s="106"/>
      <c r="B33" s="106"/>
      <c r="C33" s="106"/>
      <c r="D33" s="106"/>
      <c r="E33" s="106"/>
      <c r="F33" s="106"/>
      <c r="G33" s="106"/>
      <c r="H33" s="106"/>
      <c r="I33" s="106"/>
      <c r="J33" s="25"/>
    </row>
    <row r="34" spans="1:10" x14ac:dyDescent="0.2">
      <c r="A34" s="106"/>
      <c r="B34" s="106"/>
      <c r="C34" s="106"/>
      <c r="D34" s="106"/>
      <c r="E34" s="106"/>
      <c r="F34" s="106"/>
      <c r="G34" s="106"/>
      <c r="H34" s="106"/>
      <c r="I34" s="106"/>
      <c r="J34" s="25"/>
    </row>
    <row r="35" spans="1:10" x14ac:dyDescent="0.2">
      <c r="A35" s="106"/>
      <c r="B35" s="106"/>
      <c r="C35" s="106"/>
      <c r="D35" s="106"/>
      <c r="E35" s="106"/>
      <c r="F35" s="106"/>
      <c r="G35" s="106"/>
      <c r="H35" s="106"/>
      <c r="I35" s="106"/>
      <c r="J35" s="25"/>
    </row>
    <row r="36" spans="1:10" x14ac:dyDescent="0.2">
      <c r="A36" s="106"/>
      <c r="B36" s="106"/>
      <c r="C36" s="106"/>
      <c r="D36" s="106"/>
      <c r="E36" s="106"/>
      <c r="F36" s="106"/>
      <c r="G36" s="106"/>
      <c r="H36" s="106"/>
      <c r="I36" s="106"/>
      <c r="J36" s="25"/>
    </row>
    <row r="37" spans="1:10" x14ac:dyDescent="0.2">
      <c r="A37" s="106"/>
      <c r="B37" s="106"/>
      <c r="C37" s="106"/>
      <c r="D37" s="106"/>
      <c r="E37" s="106"/>
      <c r="F37" s="106"/>
      <c r="G37" s="106"/>
      <c r="H37" s="106"/>
      <c r="I37" s="106"/>
      <c r="J37" s="25"/>
    </row>
    <row r="38" spans="1:10" x14ac:dyDescent="0.2">
      <c r="A38" s="106"/>
      <c r="B38" s="106"/>
      <c r="C38" s="106"/>
      <c r="D38" s="106"/>
      <c r="E38" s="106"/>
      <c r="F38" s="106"/>
      <c r="G38" s="106"/>
      <c r="H38" s="106"/>
      <c r="I38" s="106"/>
      <c r="J38" s="25"/>
    </row>
    <row r="39" spans="1:10" x14ac:dyDescent="0.2">
      <c r="A39" s="106"/>
      <c r="B39" s="106"/>
      <c r="C39" s="106"/>
      <c r="D39" s="106"/>
      <c r="E39" s="106"/>
      <c r="F39" s="106"/>
      <c r="G39" s="106"/>
      <c r="H39" s="106"/>
      <c r="I39" s="106"/>
      <c r="J39" s="25"/>
    </row>
    <row r="40" spans="1:10" x14ac:dyDescent="0.2">
      <c r="A40" s="106"/>
      <c r="B40" s="106"/>
      <c r="C40" s="106"/>
      <c r="D40" s="106"/>
      <c r="E40" s="106"/>
      <c r="F40" s="106"/>
      <c r="G40" s="106"/>
      <c r="H40" s="106"/>
      <c r="I40" s="106"/>
      <c r="J40" s="25"/>
    </row>
    <row r="41" spans="1:10" x14ac:dyDescent="0.2">
      <c r="A41" s="106"/>
      <c r="B41" s="106"/>
      <c r="C41" s="106"/>
      <c r="D41" s="106"/>
      <c r="E41" s="106"/>
      <c r="F41" s="106"/>
      <c r="G41" s="106"/>
      <c r="H41" s="106"/>
      <c r="I41" s="106"/>
      <c r="J41" s="25"/>
    </row>
    <row r="42" spans="1:10" x14ac:dyDescent="0.2">
      <c r="A42" s="106"/>
      <c r="B42" s="106"/>
      <c r="C42" s="106"/>
      <c r="D42" s="106"/>
      <c r="E42" s="106"/>
      <c r="F42" s="106"/>
      <c r="G42" s="106"/>
      <c r="H42" s="106"/>
      <c r="I42" s="106"/>
      <c r="J42" s="25"/>
    </row>
    <row r="43" spans="1:10" x14ac:dyDescent="0.2">
      <c r="A43" s="106"/>
      <c r="B43" s="106"/>
      <c r="C43" s="106"/>
      <c r="D43" s="106"/>
      <c r="E43" s="106"/>
      <c r="F43" s="106"/>
      <c r="G43" s="106"/>
      <c r="H43" s="106"/>
      <c r="I43" s="106"/>
      <c r="J43" s="25"/>
    </row>
    <row r="44" spans="1:10" x14ac:dyDescent="0.2">
      <c r="A44" s="106"/>
      <c r="B44" s="106"/>
      <c r="C44" s="106"/>
      <c r="D44" s="106"/>
      <c r="E44" s="106"/>
      <c r="F44" s="106"/>
      <c r="G44" s="106"/>
      <c r="H44" s="106"/>
      <c r="I44" s="106"/>
      <c r="J44" s="25"/>
    </row>
    <row r="45" spans="1:10" x14ac:dyDescent="0.2">
      <c r="A45" s="106"/>
      <c r="B45" s="106"/>
      <c r="C45" s="106"/>
      <c r="D45" s="106"/>
      <c r="E45" s="106"/>
      <c r="F45" s="106"/>
      <c r="G45" s="106"/>
      <c r="H45" s="106"/>
      <c r="I45" s="106"/>
      <c r="J45" s="25"/>
    </row>
  </sheetData>
  <sheetProtection password="8D29" sheet="1" formatCells="0"/>
  <mergeCells count="2">
    <mergeCell ref="A1:I1"/>
    <mergeCell ref="A3:I4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2"/>
  <sheetViews>
    <sheetView workbookViewId="0">
      <selection activeCell="K11" sqref="K11"/>
    </sheetView>
  </sheetViews>
  <sheetFormatPr defaultRowHeight="14.25" x14ac:dyDescent="0.2"/>
  <cols>
    <col min="1" max="4" width="10.28515625" style="15" customWidth="1"/>
    <col min="5" max="11" width="10.7109375" style="15" customWidth="1"/>
    <col min="12" max="16384" width="9.140625" style="15"/>
  </cols>
  <sheetData>
    <row r="1" spans="1:11" ht="86.25" customHeight="1" x14ac:dyDescent="0.25">
      <c r="A1" s="123" t="s">
        <v>267</v>
      </c>
      <c r="B1" s="124"/>
      <c r="C1" s="124"/>
      <c r="D1" s="124"/>
      <c r="E1" s="124"/>
      <c r="F1" s="124"/>
      <c r="G1" s="124"/>
      <c r="H1" s="124"/>
    </row>
    <row r="3" spans="1:11" ht="33" customHeight="1" x14ac:dyDescent="0.25">
      <c r="A3" s="105" t="s">
        <v>202</v>
      </c>
      <c r="B3" s="121"/>
      <c r="C3" s="121"/>
      <c r="D3" s="121"/>
      <c r="E3" s="121"/>
      <c r="F3" s="121"/>
      <c r="G3" s="121"/>
      <c r="H3" s="121"/>
    </row>
    <row r="5" spans="1:11" ht="51" x14ac:dyDescent="0.2">
      <c r="A5" s="122" t="s">
        <v>39</v>
      </c>
      <c r="B5" s="122"/>
      <c r="C5" s="122"/>
      <c r="D5" s="122"/>
      <c r="E5" s="14" t="s">
        <v>268</v>
      </c>
      <c r="F5" s="14" t="s">
        <v>269</v>
      </c>
      <c r="G5" s="14" t="s">
        <v>270</v>
      </c>
      <c r="H5" s="51"/>
      <c r="I5" s="52"/>
      <c r="J5" s="52"/>
      <c r="K5" s="52"/>
    </row>
    <row r="6" spans="1:11" x14ac:dyDescent="0.2">
      <c r="A6" s="102" t="s">
        <v>50</v>
      </c>
      <c r="B6" s="102"/>
      <c r="C6" s="102"/>
      <c r="D6" s="102"/>
      <c r="E6" s="2"/>
      <c r="F6" s="2"/>
      <c r="G6" s="16">
        <f>E6+F6</f>
        <v>0</v>
      </c>
      <c r="H6" s="54"/>
      <c r="I6" s="53"/>
      <c r="J6" s="53"/>
      <c r="K6" s="53"/>
    </row>
    <row r="7" spans="1:11" x14ac:dyDescent="0.2">
      <c r="A7" s="102" t="s">
        <v>51</v>
      </c>
      <c r="B7" s="125"/>
      <c r="C7" s="125"/>
      <c r="D7" s="125"/>
      <c r="E7" s="2"/>
      <c r="F7" s="2"/>
      <c r="G7" s="16">
        <f>E7+F7</f>
        <v>0</v>
      </c>
      <c r="H7" s="54"/>
      <c r="I7" s="53"/>
      <c r="J7" s="53"/>
      <c r="K7" s="53"/>
    </row>
    <row r="8" spans="1:11" x14ac:dyDescent="0.2">
      <c r="A8" s="102" t="s">
        <v>40</v>
      </c>
      <c r="B8" s="102"/>
      <c r="C8" s="102"/>
      <c r="D8" s="102"/>
      <c r="E8" s="2"/>
      <c r="F8" s="2"/>
      <c r="G8" s="16">
        <f>G20</f>
        <v>0</v>
      </c>
      <c r="H8" s="54"/>
      <c r="I8" s="53"/>
      <c r="J8" s="53"/>
      <c r="K8" s="53"/>
    </row>
    <row r="9" spans="1:11" x14ac:dyDescent="0.2">
      <c r="A9" s="102" t="s">
        <v>200</v>
      </c>
      <c r="B9" s="102"/>
      <c r="C9" s="102"/>
      <c r="D9" s="102"/>
      <c r="E9" s="2"/>
      <c r="F9" s="2"/>
      <c r="G9" s="16">
        <f>E9+F9</f>
        <v>0</v>
      </c>
      <c r="H9" s="54"/>
      <c r="I9" s="53"/>
      <c r="J9" s="53"/>
      <c r="K9" s="53"/>
    </row>
    <row r="10" spans="1:11" x14ac:dyDescent="0.2">
      <c r="A10" s="102" t="s">
        <v>201</v>
      </c>
      <c r="B10" s="102"/>
      <c r="C10" s="102"/>
      <c r="D10" s="102"/>
      <c r="E10" s="2"/>
      <c r="F10" s="2"/>
      <c r="G10" s="16">
        <f>E10+F10</f>
        <v>0</v>
      </c>
      <c r="H10" s="54"/>
      <c r="I10" s="53"/>
      <c r="J10" s="53"/>
      <c r="K10" s="53"/>
    </row>
    <row r="12" spans="1:11" ht="35.25" customHeight="1" x14ac:dyDescent="0.25">
      <c r="A12" s="102" t="s">
        <v>41</v>
      </c>
      <c r="B12" s="103"/>
      <c r="C12" s="103"/>
      <c r="D12" s="103"/>
      <c r="E12" s="107"/>
      <c r="F12" s="108"/>
      <c r="G12" s="109"/>
      <c r="H12" s="55"/>
      <c r="I12" s="56"/>
      <c r="J12" s="56"/>
      <c r="K12" s="56"/>
    </row>
    <row r="14" spans="1:11" ht="38.25" x14ac:dyDescent="0.2">
      <c r="A14" s="118" t="s">
        <v>183</v>
      </c>
      <c r="B14" s="119"/>
      <c r="C14" s="119"/>
      <c r="D14" s="120"/>
      <c r="E14" s="17" t="s">
        <v>42</v>
      </c>
      <c r="F14" s="17" t="s">
        <v>43</v>
      </c>
      <c r="G14" s="17" t="s">
        <v>44</v>
      </c>
      <c r="H14" s="17" t="s">
        <v>45</v>
      </c>
    </row>
    <row r="15" spans="1:11" x14ac:dyDescent="0.2">
      <c r="A15" s="112" t="s">
        <v>46</v>
      </c>
      <c r="B15" s="113"/>
      <c r="C15" s="113"/>
      <c r="D15" s="114"/>
      <c r="E15" s="2"/>
      <c r="F15" s="2"/>
      <c r="G15" s="18">
        <f>SUM(E15:F15)</f>
        <v>0</v>
      </c>
      <c r="H15" s="19" t="e">
        <f>G15/G20</f>
        <v>#DIV/0!</v>
      </c>
    </row>
    <row r="16" spans="1:11" x14ac:dyDescent="0.2">
      <c r="A16" s="112" t="s">
        <v>47</v>
      </c>
      <c r="B16" s="113"/>
      <c r="C16" s="113"/>
      <c r="D16" s="114"/>
      <c r="E16" s="2"/>
      <c r="F16" s="2"/>
      <c r="G16" s="18">
        <f>SUM(E16:F16)</f>
        <v>0</v>
      </c>
      <c r="H16" s="19" t="e">
        <f>G16/G20</f>
        <v>#DIV/0!</v>
      </c>
    </row>
    <row r="17" spans="1:8" x14ac:dyDescent="0.2">
      <c r="A17" s="112" t="s">
        <v>48</v>
      </c>
      <c r="B17" s="113"/>
      <c r="C17" s="113"/>
      <c r="D17" s="114"/>
      <c r="E17" s="2"/>
      <c r="F17" s="2"/>
      <c r="G17" s="18">
        <f>SUM(E17:F17)</f>
        <v>0</v>
      </c>
      <c r="H17" s="19" t="e">
        <f>G17/G20</f>
        <v>#DIV/0!</v>
      </c>
    </row>
    <row r="18" spans="1:8" x14ac:dyDescent="0.2">
      <c r="A18" s="112" t="s">
        <v>49</v>
      </c>
      <c r="B18" s="113"/>
      <c r="C18" s="113"/>
      <c r="D18" s="114"/>
      <c r="E18" s="2"/>
      <c r="F18" s="2"/>
      <c r="G18" s="18">
        <f>SUM(E18:F18)</f>
        <v>0</v>
      </c>
      <c r="H18" s="19" t="e">
        <f>G18/G20</f>
        <v>#DIV/0!</v>
      </c>
    </row>
    <row r="19" spans="1:8" x14ac:dyDescent="0.2">
      <c r="A19" s="112" t="s">
        <v>184</v>
      </c>
      <c r="B19" s="113"/>
      <c r="C19" s="113"/>
      <c r="D19" s="114"/>
      <c r="E19" s="2"/>
      <c r="F19" s="2"/>
      <c r="G19" s="18">
        <f>SUM(E19:F19)</f>
        <v>0</v>
      </c>
      <c r="H19" s="19" t="e">
        <f>G19/G20</f>
        <v>#DIV/0!</v>
      </c>
    </row>
    <row r="20" spans="1:8" x14ac:dyDescent="0.2">
      <c r="A20" s="115" t="s">
        <v>44</v>
      </c>
      <c r="B20" s="116"/>
      <c r="C20" s="116"/>
      <c r="D20" s="117"/>
      <c r="E20" s="18">
        <f>SUM(E15:E19)</f>
        <v>0</v>
      </c>
      <c r="F20" s="18">
        <f>SUM(F15:F19)</f>
        <v>0</v>
      </c>
      <c r="G20" s="18">
        <f>SUM(G15:G19)</f>
        <v>0</v>
      </c>
      <c r="H20" s="19" t="e">
        <f>SUM(H15:H19)</f>
        <v>#DIV/0!</v>
      </c>
    </row>
    <row r="22" spans="1:8" ht="35.25" customHeight="1" x14ac:dyDescent="0.2">
      <c r="A22" s="102" t="s">
        <v>41</v>
      </c>
      <c r="B22" s="103"/>
      <c r="C22" s="103"/>
      <c r="D22" s="103"/>
      <c r="E22" s="107"/>
      <c r="F22" s="110"/>
      <c r="G22" s="110"/>
      <c r="H22" s="111"/>
    </row>
  </sheetData>
  <sheetProtection password="8D29" sheet="1" formatRows="0"/>
  <mergeCells count="19">
    <mergeCell ref="A3:H3"/>
    <mergeCell ref="A5:D5"/>
    <mergeCell ref="A6:D6"/>
    <mergeCell ref="A8:D8"/>
    <mergeCell ref="A1:H1"/>
    <mergeCell ref="A7:D7"/>
    <mergeCell ref="A9:D9"/>
    <mergeCell ref="A10:D10"/>
    <mergeCell ref="A12:D12"/>
    <mergeCell ref="E12:G12"/>
    <mergeCell ref="E22:H22"/>
    <mergeCell ref="A18:D18"/>
    <mergeCell ref="A19:D19"/>
    <mergeCell ref="A20:D20"/>
    <mergeCell ref="A22:D22"/>
    <mergeCell ref="A16:D16"/>
    <mergeCell ref="A17:D17"/>
    <mergeCell ref="A14:D14"/>
    <mergeCell ref="A15:D15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  <ignoredErrors>
    <ignoredError sqref="H15:H20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1"/>
  <sheetViews>
    <sheetView workbookViewId="0">
      <selection activeCell="M5" sqref="M5"/>
    </sheetView>
  </sheetViews>
  <sheetFormatPr defaultRowHeight="14.25" x14ac:dyDescent="0.2"/>
  <cols>
    <col min="1" max="1" width="7.85546875" style="15" customWidth="1"/>
    <col min="2" max="3" width="10.28515625" style="15" customWidth="1"/>
    <col min="4" max="4" width="8.42578125" style="15" customWidth="1"/>
    <col min="5" max="11" width="10.7109375" style="15" customWidth="1"/>
    <col min="12" max="12" width="9.140625" style="15"/>
    <col min="13" max="16" width="9.140625" style="39"/>
    <col min="17" max="16384" width="9.140625" style="15"/>
  </cols>
  <sheetData>
    <row r="1" spans="1:16" ht="15" x14ac:dyDescent="0.25">
      <c r="A1" s="130" t="s">
        <v>271</v>
      </c>
      <c r="B1" s="131"/>
      <c r="C1" s="131"/>
      <c r="D1" s="131"/>
      <c r="E1" s="131"/>
      <c r="F1" s="131"/>
      <c r="G1" s="131"/>
      <c r="H1" s="131"/>
      <c r="I1" s="131"/>
    </row>
    <row r="2" spans="1:16" x14ac:dyDescent="0.2">
      <c r="M2" s="126" t="s">
        <v>260</v>
      </c>
      <c r="N2" s="127"/>
      <c r="O2" s="127"/>
      <c r="P2" s="127"/>
    </row>
    <row r="3" spans="1:16" ht="93" x14ac:dyDescent="0.2">
      <c r="A3" s="24"/>
      <c r="B3" s="118" t="s">
        <v>177</v>
      </c>
      <c r="C3" s="132"/>
      <c r="D3" s="133"/>
      <c r="E3" s="17" t="s">
        <v>193</v>
      </c>
      <c r="F3" s="17" t="s">
        <v>254</v>
      </c>
      <c r="G3" s="17" t="s">
        <v>194</v>
      </c>
      <c r="H3" s="17" t="s">
        <v>198</v>
      </c>
      <c r="I3" s="17" t="s">
        <v>195</v>
      </c>
      <c r="J3" s="17" t="s">
        <v>196</v>
      </c>
      <c r="K3" s="17" t="s">
        <v>197</v>
      </c>
      <c r="M3" s="60" t="s">
        <v>256</v>
      </c>
      <c r="N3" s="60" t="s">
        <v>257</v>
      </c>
      <c r="O3" s="60" t="s">
        <v>258</v>
      </c>
      <c r="P3" s="60" t="s">
        <v>259</v>
      </c>
    </row>
    <row r="4" spans="1:16" ht="30" customHeight="1" x14ac:dyDescent="0.2">
      <c r="A4" s="20" t="s">
        <v>68</v>
      </c>
      <c r="B4" s="122" t="s">
        <v>58</v>
      </c>
      <c r="C4" s="122"/>
      <c r="D4" s="122"/>
      <c r="E4" s="4">
        <f t="shared" ref="E4:K4" si="0">E5+E6+E11+E25+E34+E35</f>
        <v>0</v>
      </c>
      <c r="F4" s="4">
        <f t="shared" si="0"/>
        <v>0</v>
      </c>
      <c r="G4" s="4">
        <f t="shared" si="0"/>
        <v>0</v>
      </c>
      <c r="H4" s="4">
        <f t="shared" si="0"/>
        <v>0</v>
      </c>
      <c r="I4" s="4">
        <f t="shared" si="0"/>
        <v>0</v>
      </c>
      <c r="J4" s="4">
        <f t="shared" si="0"/>
        <v>0</v>
      </c>
      <c r="K4" s="4">
        <f t="shared" si="0"/>
        <v>0</v>
      </c>
      <c r="M4" s="61"/>
      <c r="N4" s="61"/>
      <c r="O4" s="61"/>
      <c r="P4" s="63">
        <f>J4</f>
        <v>0</v>
      </c>
    </row>
    <row r="5" spans="1:16" x14ac:dyDescent="0.2">
      <c r="A5" s="21" t="s">
        <v>52</v>
      </c>
      <c r="B5" s="128" t="s">
        <v>59</v>
      </c>
      <c r="C5" s="128"/>
      <c r="D5" s="128"/>
      <c r="E5" s="3"/>
      <c r="F5" s="3"/>
      <c r="G5" s="5">
        <f>F5/664</f>
        <v>0</v>
      </c>
      <c r="H5" s="3"/>
      <c r="I5" s="5">
        <f>H5/664</f>
        <v>0</v>
      </c>
      <c r="J5" s="22"/>
      <c r="K5" s="5">
        <f>E5+G5+I5+J5</f>
        <v>0</v>
      </c>
      <c r="M5" s="63">
        <f>E5</f>
        <v>0</v>
      </c>
      <c r="N5" s="63">
        <f>G5</f>
        <v>0</v>
      </c>
      <c r="O5" s="63">
        <f>I5</f>
        <v>0</v>
      </c>
      <c r="P5" s="62"/>
    </row>
    <row r="6" spans="1:16" x14ac:dyDescent="0.2">
      <c r="A6" s="21" t="s">
        <v>53</v>
      </c>
      <c r="B6" s="128" t="s">
        <v>60</v>
      </c>
      <c r="C6" s="128"/>
      <c r="D6" s="128"/>
      <c r="E6" s="5">
        <f t="shared" ref="E6:K6" si="1">E7+E8+E9+E10</f>
        <v>0</v>
      </c>
      <c r="F6" s="5">
        <f t="shared" si="1"/>
        <v>0</v>
      </c>
      <c r="G6" s="5">
        <f t="shared" si="1"/>
        <v>0</v>
      </c>
      <c r="H6" s="5">
        <f t="shared" si="1"/>
        <v>0</v>
      </c>
      <c r="I6" s="5">
        <f t="shared" si="1"/>
        <v>0</v>
      </c>
      <c r="J6" s="5">
        <f t="shared" si="1"/>
        <v>0</v>
      </c>
      <c r="K6" s="5">
        <f t="shared" si="1"/>
        <v>0</v>
      </c>
      <c r="M6" s="63">
        <f>E6</f>
        <v>0</v>
      </c>
      <c r="N6" s="63">
        <f>G6</f>
        <v>0</v>
      </c>
      <c r="O6" s="63">
        <f>I6</f>
        <v>0</v>
      </c>
      <c r="P6" s="62"/>
    </row>
    <row r="7" spans="1:16" x14ac:dyDescent="0.2">
      <c r="A7" s="21" t="s">
        <v>54</v>
      </c>
      <c r="B7" s="128" t="s">
        <v>69</v>
      </c>
      <c r="C7" s="129"/>
      <c r="D7" s="129"/>
      <c r="E7" s="3"/>
      <c r="F7" s="3"/>
      <c r="G7" s="5">
        <f>F7/664</f>
        <v>0</v>
      </c>
      <c r="H7" s="3"/>
      <c r="I7" s="5">
        <f>H7/664</f>
        <v>0</v>
      </c>
      <c r="J7" s="22"/>
      <c r="K7" s="5">
        <f>E7+G7+I7+J7</f>
        <v>0</v>
      </c>
      <c r="M7" s="61"/>
      <c r="N7" s="61"/>
      <c r="O7" s="61"/>
      <c r="P7" s="61"/>
    </row>
    <row r="8" spans="1:16" ht="27" customHeight="1" x14ac:dyDescent="0.2">
      <c r="A8" s="21" t="s">
        <v>55</v>
      </c>
      <c r="B8" s="128" t="s">
        <v>70</v>
      </c>
      <c r="C8" s="129"/>
      <c r="D8" s="129"/>
      <c r="E8" s="3"/>
      <c r="F8" s="3"/>
      <c r="G8" s="5">
        <f>F8/664</f>
        <v>0</v>
      </c>
      <c r="H8" s="3"/>
      <c r="I8" s="5">
        <f>H8/664</f>
        <v>0</v>
      </c>
      <c r="J8" s="22"/>
      <c r="K8" s="5">
        <f>E8+G8+I8+J8</f>
        <v>0</v>
      </c>
      <c r="M8" s="61"/>
      <c r="N8" s="61"/>
      <c r="O8" s="61"/>
      <c r="P8" s="61"/>
    </row>
    <row r="9" spans="1:16" x14ac:dyDescent="0.2">
      <c r="A9" s="21" t="s">
        <v>56</v>
      </c>
      <c r="B9" s="128" t="s">
        <v>71</v>
      </c>
      <c r="C9" s="129"/>
      <c r="D9" s="129"/>
      <c r="E9" s="3"/>
      <c r="F9" s="3"/>
      <c r="G9" s="5">
        <f>F9/664</f>
        <v>0</v>
      </c>
      <c r="H9" s="3"/>
      <c r="I9" s="5">
        <f>H9/664</f>
        <v>0</v>
      </c>
      <c r="J9" s="22"/>
      <c r="K9" s="5">
        <f>E9+G9+I9+J9</f>
        <v>0</v>
      </c>
      <c r="M9" s="61"/>
      <c r="N9" s="61"/>
      <c r="O9" s="61"/>
      <c r="P9" s="61"/>
    </row>
    <row r="10" spans="1:16" ht="27" customHeight="1" x14ac:dyDescent="0.2">
      <c r="A10" s="21" t="s">
        <v>72</v>
      </c>
      <c r="B10" s="128" t="s">
        <v>73</v>
      </c>
      <c r="C10" s="129"/>
      <c r="D10" s="129"/>
      <c r="E10" s="3"/>
      <c r="F10" s="3"/>
      <c r="G10" s="5">
        <f>F10/664</f>
        <v>0</v>
      </c>
      <c r="H10" s="3"/>
      <c r="I10" s="5">
        <f>H10/664</f>
        <v>0</v>
      </c>
      <c r="J10" s="22"/>
      <c r="K10" s="5">
        <f>E10+G10+I10+J10</f>
        <v>0</v>
      </c>
      <c r="M10" s="61"/>
      <c r="N10" s="61"/>
      <c r="O10" s="61"/>
      <c r="P10" s="61"/>
    </row>
    <row r="11" spans="1:16" x14ac:dyDescent="0.2">
      <c r="A11" s="21" t="s">
        <v>74</v>
      </c>
      <c r="B11" s="128" t="s">
        <v>61</v>
      </c>
      <c r="C11" s="128"/>
      <c r="D11" s="128"/>
      <c r="E11" s="5">
        <f t="shared" ref="E11:K11" si="2">E12+E13</f>
        <v>0</v>
      </c>
      <c r="F11" s="5">
        <f t="shared" si="2"/>
        <v>0</v>
      </c>
      <c r="G11" s="5">
        <f t="shared" si="2"/>
        <v>0</v>
      </c>
      <c r="H11" s="5">
        <f t="shared" si="2"/>
        <v>0</v>
      </c>
      <c r="I11" s="5">
        <f t="shared" si="2"/>
        <v>0</v>
      </c>
      <c r="J11" s="5">
        <f t="shared" si="2"/>
        <v>0</v>
      </c>
      <c r="K11" s="5">
        <f t="shared" si="2"/>
        <v>0</v>
      </c>
      <c r="M11" s="63">
        <f>E11</f>
        <v>0</v>
      </c>
      <c r="N11" s="63">
        <f>G11</f>
        <v>0</v>
      </c>
      <c r="O11" s="63">
        <f>I11</f>
        <v>0</v>
      </c>
      <c r="P11" s="62"/>
    </row>
    <row r="12" spans="1:16" x14ac:dyDescent="0.2">
      <c r="A12" s="21" t="s">
        <v>75</v>
      </c>
      <c r="B12" s="128" t="s">
        <v>76</v>
      </c>
      <c r="C12" s="129"/>
      <c r="D12" s="129"/>
      <c r="E12" s="3"/>
      <c r="F12" s="3"/>
      <c r="G12" s="5">
        <f>F12/664</f>
        <v>0</v>
      </c>
      <c r="H12" s="3"/>
      <c r="I12" s="5">
        <f>H12/664</f>
        <v>0</v>
      </c>
      <c r="J12" s="22"/>
      <c r="K12" s="5">
        <f>E12+G12+I12+J12</f>
        <v>0</v>
      </c>
      <c r="M12" s="61"/>
      <c r="N12" s="61"/>
      <c r="O12" s="61"/>
      <c r="P12" s="61"/>
    </row>
    <row r="13" spans="1:16" x14ac:dyDescent="0.2">
      <c r="A13" s="21" t="s">
        <v>77</v>
      </c>
      <c r="B13" s="128" t="s">
        <v>78</v>
      </c>
      <c r="C13" s="129"/>
      <c r="D13" s="129"/>
      <c r="E13" s="5">
        <f t="shared" ref="E13:K13" si="3">E14+E15+E16+E17+E18+E19+E20+E21+E22+E23+E24</f>
        <v>0</v>
      </c>
      <c r="F13" s="5">
        <f t="shared" si="3"/>
        <v>0</v>
      </c>
      <c r="G13" s="5">
        <f t="shared" si="3"/>
        <v>0</v>
      </c>
      <c r="H13" s="5">
        <f t="shared" si="3"/>
        <v>0</v>
      </c>
      <c r="I13" s="5">
        <f t="shared" si="3"/>
        <v>0</v>
      </c>
      <c r="J13" s="5">
        <f t="shared" si="3"/>
        <v>0</v>
      </c>
      <c r="K13" s="5">
        <f t="shared" si="3"/>
        <v>0</v>
      </c>
      <c r="M13" s="61"/>
      <c r="N13" s="61"/>
      <c r="O13" s="61"/>
      <c r="P13" s="61"/>
    </row>
    <row r="14" spans="1:16" x14ac:dyDescent="0.2">
      <c r="A14" s="21" t="s">
        <v>79</v>
      </c>
      <c r="B14" s="128" t="s">
        <v>80</v>
      </c>
      <c r="C14" s="129"/>
      <c r="D14" s="129"/>
      <c r="E14" s="3"/>
      <c r="F14" s="3"/>
      <c r="G14" s="5">
        <f>F14/664</f>
        <v>0</v>
      </c>
      <c r="H14" s="3"/>
      <c r="I14" s="5">
        <f>H14/664</f>
        <v>0</v>
      </c>
      <c r="J14" s="22"/>
      <c r="K14" s="5">
        <f>E14+G14+I14+J14</f>
        <v>0</v>
      </c>
      <c r="M14" s="61"/>
      <c r="N14" s="61"/>
      <c r="O14" s="61"/>
      <c r="P14" s="61"/>
    </row>
    <row r="15" spans="1:16" x14ac:dyDescent="0.2">
      <c r="A15" s="21" t="s">
        <v>81</v>
      </c>
      <c r="B15" s="128" t="s">
        <v>82</v>
      </c>
      <c r="C15" s="129"/>
      <c r="D15" s="129"/>
      <c r="E15" s="3"/>
      <c r="F15" s="3"/>
      <c r="G15" s="5">
        <f t="shared" ref="G15:G24" si="4">F15/664</f>
        <v>0</v>
      </c>
      <c r="H15" s="3"/>
      <c r="I15" s="5">
        <f t="shared" ref="I15:I24" si="5">H15/664</f>
        <v>0</v>
      </c>
      <c r="J15" s="22"/>
      <c r="K15" s="5">
        <f t="shared" ref="K15:K24" si="6">E15+G15+I15+J15</f>
        <v>0</v>
      </c>
      <c r="M15" s="61"/>
      <c r="N15" s="61"/>
      <c r="O15" s="61"/>
      <c r="P15" s="61"/>
    </row>
    <row r="16" spans="1:16" x14ac:dyDescent="0.2">
      <c r="A16" s="21" t="s">
        <v>83</v>
      </c>
      <c r="B16" s="128" t="s">
        <v>84</v>
      </c>
      <c r="C16" s="129"/>
      <c r="D16" s="129"/>
      <c r="E16" s="3"/>
      <c r="F16" s="3"/>
      <c r="G16" s="5">
        <f t="shared" si="4"/>
        <v>0</v>
      </c>
      <c r="H16" s="3"/>
      <c r="I16" s="5">
        <f t="shared" si="5"/>
        <v>0</v>
      </c>
      <c r="J16" s="22"/>
      <c r="K16" s="5">
        <f t="shared" si="6"/>
        <v>0</v>
      </c>
      <c r="M16" s="61"/>
      <c r="N16" s="61"/>
      <c r="O16" s="61"/>
      <c r="P16" s="61"/>
    </row>
    <row r="17" spans="1:16" x14ac:dyDescent="0.2">
      <c r="A17" s="21" t="s">
        <v>85</v>
      </c>
      <c r="B17" s="128" t="s">
        <v>86</v>
      </c>
      <c r="C17" s="129"/>
      <c r="D17" s="129"/>
      <c r="E17" s="3"/>
      <c r="F17" s="3"/>
      <c r="G17" s="5">
        <f t="shared" si="4"/>
        <v>0</v>
      </c>
      <c r="H17" s="3"/>
      <c r="I17" s="5">
        <f t="shared" si="5"/>
        <v>0</v>
      </c>
      <c r="J17" s="22"/>
      <c r="K17" s="5">
        <f t="shared" si="6"/>
        <v>0</v>
      </c>
      <c r="M17" s="61"/>
      <c r="N17" s="61"/>
      <c r="O17" s="61"/>
      <c r="P17" s="61"/>
    </row>
    <row r="18" spans="1:16" x14ac:dyDescent="0.2">
      <c r="A18" s="21" t="s">
        <v>87</v>
      </c>
      <c r="B18" s="128" t="s">
        <v>88</v>
      </c>
      <c r="C18" s="129"/>
      <c r="D18" s="129"/>
      <c r="E18" s="3"/>
      <c r="F18" s="3"/>
      <c r="G18" s="5">
        <f t="shared" si="4"/>
        <v>0</v>
      </c>
      <c r="H18" s="3"/>
      <c r="I18" s="5">
        <f t="shared" si="5"/>
        <v>0</v>
      </c>
      <c r="J18" s="22"/>
      <c r="K18" s="5">
        <f t="shared" si="6"/>
        <v>0</v>
      </c>
      <c r="M18" s="61"/>
      <c r="N18" s="61"/>
      <c r="O18" s="61"/>
      <c r="P18" s="61"/>
    </row>
    <row r="19" spans="1:16" x14ac:dyDescent="0.2">
      <c r="A19" s="21" t="s">
        <v>89</v>
      </c>
      <c r="B19" s="128" t="s">
        <v>90</v>
      </c>
      <c r="C19" s="129"/>
      <c r="D19" s="129"/>
      <c r="E19" s="3"/>
      <c r="F19" s="3"/>
      <c r="G19" s="5">
        <f t="shared" si="4"/>
        <v>0</v>
      </c>
      <c r="H19" s="3"/>
      <c r="I19" s="5">
        <f t="shared" si="5"/>
        <v>0</v>
      </c>
      <c r="J19" s="22"/>
      <c r="K19" s="5">
        <f t="shared" si="6"/>
        <v>0</v>
      </c>
      <c r="M19" s="61"/>
      <c r="N19" s="61"/>
      <c r="O19" s="61"/>
      <c r="P19" s="61"/>
    </row>
    <row r="20" spans="1:16" x14ac:dyDescent="0.2">
      <c r="A20" s="21" t="s">
        <v>91</v>
      </c>
      <c r="B20" s="128" t="s">
        <v>92</v>
      </c>
      <c r="C20" s="129"/>
      <c r="D20" s="129"/>
      <c r="E20" s="3"/>
      <c r="F20" s="3"/>
      <c r="G20" s="5">
        <f t="shared" si="4"/>
        <v>0</v>
      </c>
      <c r="H20" s="3"/>
      <c r="I20" s="5">
        <f t="shared" si="5"/>
        <v>0</v>
      </c>
      <c r="J20" s="22"/>
      <c r="K20" s="5">
        <f t="shared" si="6"/>
        <v>0</v>
      </c>
      <c r="M20" s="61"/>
      <c r="N20" s="61"/>
      <c r="O20" s="61"/>
      <c r="P20" s="61"/>
    </row>
    <row r="21" spans="1:16" x14ac:dyDescent="0.2">
      <c r="A21" s="21" t="s">
        <v>93</v>
      </c>
      <c r="B21" s="128" t="s">
        <v>94</v>
      </c>
      <c r="C21" s="129"/>
      <c r="D21" s="129"/>
      <c r="E21" s="3"/>
      <c r="F21" s="3"/>
      <c r="G21" s="5">
        <f t="shared" si="4"/>
        <v>0</v>
      </c>
      <c r="H21" s="3"/>
      <c r="I21" s="5">
        <f t="shared" si="5"/>
        <v>0</v>
      </c>
      <c r="J21" s="22"/>
      <c r="K21" s="5">
        <f t="shared" si="6"/>
        <v>0</v>
      </c>
      <c r="M21" s="61"/>
      <c r="N21" s="61"/>
      <c r="O21" s="61"/>
      <c r="P21" s="61"/>
    </row>
    <row r="22" spans="1:16" x14ac:dyDescent="0.2">
      <c r="A22" s="21" t="s">
        <v>95</v>
      </c>
      <c r="B22" s="128" t="s">
        <v>96</v>
      </c>
      <c r="C22" s="129"/>
      <c r="D22" s="129"/>
      <c r="E22" s="3"/>
      <c r="F22" s="3"/>
      <c r="G22" s="5">
        <f t="shared" si="4"/>
        <v>0</v>
      </c>
      <c r="H22" s="3"/>
      <c r="I22" s="5">
        <f t="shared" si="5"/>
        <v>0</v>
      </c>
      <c r="J22" s="22"/>
      <c r="K22" s="5">
        <f t="shared" si="6"/>
        <v>0</v>
      </c>
      <c r="M22" s="61"/>
      <c r="N22" s="61"/>
      <c r="O22" s="61"/>
      <c r="P22" s="61"/>
    </row>
    <row r="23" spans="1:16" x14ac:dyDescent="0.2">
      <c r="A23" s="21" t="s">
        <v>97</v>
      </c>
      <c r="B23" s="128" t="s">
        <v>98</v>
      </c>
      <c r="C23" s="129"/>
      <c r="D23" s="129"/>
      <c r="E23" s="3"/>
      <c r="F23" s="3"/>
      <c r="G23" s="5">
        <f t="shared" si="4"/>
        <v>0</v>
      </c>
      <c r="H23" s="3"/>
      <c r="I23" s="5">
        <f t="shared" si="5"/>
        <v>0</v>
      </c>
      <c r="J23" s="22"/>
      <c r="K23" s="5">
        <f t="shared" si="6"/>
        <v>0</v>
      </c>
      <c r="M23" s="61"/>
      <c r="N23" s="61"/>
      <c r="O23" s="61"/>
      <c r="P23" s="61"/>
    </row>
    <row r="24" spans="1:16" x14ac:dyDescent="0.2">
      <c r="A24" s="21" t="s">
        <v>99</v>
      </c>
      <c r="B24" s="128" t="s">
        <v>100</v>
      </c>
      <c r="C24" s="129"/>
      <c r="D24" s="129"/>
      <c r="E24" s="3"/>
      <c r="F24" s="3"/>
      <c r="G24" s="5">
        <f t="shared" si="4"/>
        <v>0</v>
      </c>
      <c r="H24" s="3"/>
      <c r="I24" s="5">
        <f t="shared" si="5"/>
        <v>0</v>
      </c>
      <c r="J24" s="22"/>
      <c r="K24" s="5">
        <f t="shared" si="6"/>
        <v>0</v>
      </c>
      <c r="M24" s="61"/>
      <c r="N24" s="61"/>
      <c r="O24" s="61"/>
      <c r="P24" s="61"/>
    </row>
    <row r="25" spans="1:16" x14ac:dyDescent="0.2">
      <c r="A25" s="21" t="s">
        <v>101</v>
      </c>
      <c r="B25" s="128" t="s">
        <v>62</v>
      </c>
      <c r="C25" s="128"/>
      <c r="D25" s="128"/>
      <c r="E25" s="5">
        <f t="shared" ref="E25:K25" si="7">E26+E27+E28+E29+E30+E31+E32+E33</f>
        <v>0</v>
      </c>
      <c r="F25" s="5">
        <f t="shared" si="7"/>
        <v>0</v>
      </c>
      <c r="G25" s="5">
        <f t="shared" si="7"/>
        <v>0</v>
      </c>
      <c r="H25" s="5">
        <f t="shared" si="7"/>
        <v>0</v>
      </c>
      <c r="I25" s="5">
        <f t="shared" si="7"/>
        <v>0</v>
      </c>
      <c r="J25" s="5">
        <f t="shared" si="7"/>
        <v>0</v>
      </c>
      <c r="K25" s="5">
        <f t="shared" si="7"/>
        <v>0</v>
      </c>
      <c r="M25" s="63">
        <f>E25</f>
        <v>0</v>
      </c>
      <c r="N25" s="63">
        <f>G25</f>
        <v>0</v>
      </c>
      <c r="O25" s="63">
        <f>I25</f>
        <v>0</v>
      </c>
      <c r="P25" s="62"/>
    </row>
    <row r="26" spans="1:16" x14ac:dyDescent="0.2">
      <c r="A26" s="21" t="s">
        <v>102</v>
      </c>
      <c r="B26" s="128" t="s">
        <v>103</v>
      </c>
      <c r="C26" s="129"/>
      <c r="D26" s="129"/>
      <c r="E26" s="3"/>
      <c r="F26" s="3"/>
      <c r="G26" s="5">
        <f>F26/664</f>
        <v>0</v>
      </c>
      <c r="H26" s="3"/>
      <c r="I26" s="5">
        <f>H26/664</f>
        <v>0</v>
      </c>
      <c r="J26" s="22"/>
      <c r="K26" s="5">
        <f>E26+G26+I26+J26</f>
        <v>0</v>
      </c>
      <c r="M26" s="61"/>
      <c r="N26" s="61"/>
      <c r="O26" s="61"/>
      <c r="P26" s="61"/>
    </row>
    <row r="27" spans="1:16" x14ac:dyDescent="0.2">
      <c r="A27" s="21" t="s">
        <v>104</v>
      </c>
      <c r="B27" s="128" t="s">
        <v>105</v>
      </c>
      <c r="C27" s="129"/>
      <c r="D27" s="129"/>
      <c r="E27" s="3"/>
      <c r="F27" s="3"/>
      <c r="G27" s="5">
        <f t="shared" ref="G27:G35" si="8">F27/664</f>
        <v>0</v>
      </c>
      <c r="H27" s="3"/>
      <c r="I27" s="5">
        <f t="shared" ref="I27:I35" si="9">H27/664</f>
        <v>0</v>
      </c>
      <c r="J27" s="22"/>
      <c r="K27" s="5">
        <f t="shared" ref="K27:K35" si="10">E27+G27+I27+J27</f>
        <v>0</v>
      </c>
      <c r="M27" s="61"/>
      <c r="N27" s="61"/>
      <c r="O27" s="61"/>
      <c r="P27" s="61"/>
    </row>
    <row r="28" spans="1:16" x14ac:dyDescent="0.2">
      <c r="A28" s="21" t="s">
        <v>106</v>
      </c>
      <c r="B28" s="128" t="s">
        <v>107</v>
      </c>
      <c r="C28" s="129"/>
      <c r="D28" s="129"/>
      <c r="E28" s="3"/>
      <c r="F28" s="3"/>
      <c r="G28" s="5">
        <f t="shared" si="8"/>
        <v>0</v>
      </c>
      <c r="H28" s="3"/>
      <c r="I28" s="5">
        <f t="shared" si="9"/>
        <v>0</v>
      </c>
      <c r="J28" s="22"/>
      <c r="K28" s="5">
        <f t="shared" si="10"/>
        <v>0</v>
      </c>
      <c r="M28" s="61"/>
      <c r="N28" s="61"/>
      <c r="O28" s="61"/>
      <c r="P28" s="61"/>
    </row>
    <row r="29" spans="1:16" x14ac:dyDescent="0.2">
      <c r="A29" s="21" t="s">
        <v>108</v>
      </c>
      <c r="B29" s="128" t="s">
        <v>109</v>
      </c>
      <c r="C29" s="129"/>
      <c r="D29" s="129"/>
      <c r="E29" s="3"/>
      <c r="F29" s="3"/>
      <c r="G29" s="5">
        <f t="shared" si="8"/>
        <v>0</v>
      </c>
      <c r="H29" s="3"/>
      <c r="I29" s="5">
        <f t="shared" si="9"/>
        <v>0</v>
      </c>
      <c r="J29" s="22"/>
      <c r="K29" s="5">
        <f t="shared" si="10"/>
        <v>0</v>
      </c>
      <c r="M29" s="61"/>
      <c r="N29" s="61"/>
      <c r="O29" s="61"/>
      <c r="P29" s="61"/>
    </row>
    <row r="30" spans="1:16" x14ac:dyDescent="0.2">
      <c r="A30" s="21" t="s">
        <v>110</v>
      </c>
      <c r="B30" s="128" t="s">
        <v>111</v>
      </c>
      <c r="C30" s="129"/>
      <c r="D30" s="129"/>
      <c r="E30" s="3"/>
      <c r="F30" s="3"/>
      <c r="G30" s="5">
        <f t="shared" si="8"/>
        <v>0</v>
      </c>
      <c r="H30" s="3"/>
      <c r="I30" s="5">
        <f t="shared" si="9"/>
        <v>0</v>
      </c>
      <c r="J30" s="22"/>
      <c r="K30" s="5">
        <f t="shared" si="10"/>
        <v>0</v>
      </c>
      <c r="M30" s="61"/>
      <c r="N30" s="61"/>
      <c r="O30" s="61"/>
      <c r="P30" s="61"/>
    </row>
    <row r="31" spans="1:16" x14ac:dyDescent="0.2">
      <c r="A31" s="21" t="s">
        <v>112</v>
      </c>
      <c r="B31" s="128" t="s">
        <v>113</v>
      </c>
      <c r="C31" s="129"/>
      <c r="D31" s="129"/>
      <c r="E31" s="3"/>
      <c r="F31" s="3"/>
      <c r="G31" s="5">
        <f t="shared" si="8"/>
        <v>0</v>
      </c>
      <c r="H31" s="3"/>
      <c r="I31" s="5">
        <f t="shared" si="9"/>
        <v>0</v>
      </c>
      <c r="J31" s="22"/>
      <c r="K31" s="5">
        <f t="shared" si="10"/>
        <v>0</v>
      </c>
      <c r="M31" s="61"/>
      <c r="N31" s="61"/>
      <c r="O31" s="61"/>
      <c r="P31" s="61"/>
    </row>
    <row r="32" spans="1:16" x14ac:dyDescent="0.2">
      <c r="A32" s="21" t="s">
        <v>114</v>
      </c>
      <c r="B32" s="128" t="s">
        <v>115</v>
      </c>
      <c r="C32" s="129"/>
      <c r="D32" s="129"/>
      <c r="E32" s="3"/>
      <c r="F32" s="3"/>
      <c r="G32" s="5">
        <f t="shared" si="8"/>
        <v>0</v>
      </c>
      <c r="H32" s="3"/>
      <c r="I32" s="5">
        <f t="shared" si="9"/>
        <v>0</v>
      </c>
      <c r="J32" s="22"/>
      <c r="K32" s="5">
        <f t="shared" si="10"/>
        <v>0</v>
      </c>
      <c r="M32" s="61"/>
      <c r="N32" s="61"/>
      <c r="O32" s="61"/>
      <c r="P32" s="61"/>
    </row>
    <row r="33" spans="1:16" x14ac:dyDescent="0.2">
      <c r="A33" s="21" t="s">
        <v>116</v>
      </c>
      <c r="B33" s="128" t="s">
        <v>117</v>
      </c>
      <c r="C33" s="129"/>
      <c r="D33" s="129"/>
      <c r="E33" s="3"/>
      <c r="F33" s="3"/>
      <c r="G33" s="5">
        <f t="shared" si="8"/>
        <v>0</v>
      </c>
      <c r="H33" s="3"/>
      <c r="I33" s="5">
        <f t="shared" si="9"/>
        <v>0</v>
      </c>
      <c r="J33" s="22"/>
      <c r="K33" s="5">
        <f t="shared" si="10"/>
        <v>0</v>
      </c>
      <c r="M33" s="61"/>
      <c r="N33" s="61"/>
      <c r="O33" s="61"/>
      <c r="P33" s="61"/>
    </row>
    <row r="34" spans="1:16" x14ac:dyDescent="0.2">
      <c r="A34" s="21" t="s">
        <v>118</v>
      </c>
      <c r="B34" s="128" t="s">
        <v>63</v>
      </c>
      <c r="C34" s="128"/>
      <c r="D34" s="128"/>
      <c r="E34" s="3"/>
      <c r="F34" s="3"/>
      <c r="G34" s="5">
        <f t="shared" si="8"/>
        <v>0</v>
      </c>
      <c r="H34" s="3"/>
      <c r="I34" s="5">
        <f t="shared" si="9"/>
        <v>0</v>
      </c>
      <c r="J34" s="22"/>
      <c r="K34" s="5">
        <f t="shared" si="10"/>
        <v>0</v>
      </c>
      <c r="M34" s="63">
        <f>E34</f>
        <v>0</v>
      </c>
      <c r="N34" s="63">
        <f>G34</f>
        <v>0</v>
      </c>
      <c r="O34" s="63">
        <f>I34</f>
        <v>0</v>
      </c>
      <c r="P34" s="62"/>
    </row>
    <row r="35" spans="1:16" ht="30" customHeight="1" x14ac:dyDescent="0.2">
      <c r="A35" s="21" t="s">
        <v>119</v>
      </c>
      <c r="B35" s="128" t="s">
        <v>64</v>
      </c>
      <c r="C35" s="128"/>
      <c r="D35" s="128"/>
      <c r="E35" s="3"/>
      <c r="F35" s="3"/>
      <c r="G35" s="5">
        <f t="shared" si="8"/>
        <v>0</v>
      </c>
      <c r="H35" s="3"/>
      <c r="I35" s="5">
        <f t="shared" si="9"/>
        <v>0</v>
      </c>
      <c r="J35" s="22"/>
      <c r="K35" s="5">
        <f t="shared" si="10"/>
        <v>0</v>
      </c>
      <c r="M35" s="63">
        <f>E35</f>
        <v>0</v>
      </c>
      <c r="N35" s="63">
        <f>G35</f>
        <v>0</v>
      </c>
      <c r="O35" s="63">
        <f>I35</f>
        <v>0</v>
      </c>
      <c r="P35" s="62"/>
    </row>
    <row r="36" spans="1:16" x14ac:dyDescent="0.2">
      <c r="A36" s="20" t="s">
        <v>120</v>
      </c>
      <c r="B36" s="122" t="s">
        <v>65</v>
      </c>
      <c r="C36" s="122"/>
      <c r="D36" s="122"/>
      <c r="E36" s="4">
        <f t="shared" ref="E36:K36" si="11">E37+E43+E47</f>
        <v>0</v>
      </c>
      <c r="F36" s="4">
        <f t="shared" si="11"/>
        <v>0</v>
      </c>
      <c r="G36" s="4">
        <f t="shared" si="11"/>
        <v>0</v>
      </c>
      <c r="H36" s="4">
        <f t="shared" si="11"/>
        <v>0</v>
      </c>
      <c r="I36" s="4">
        <f t="shared" si="11"/>
        <v>0</v>
      </c>
      <c r="J36" s="4">
        <f t="shared" si="11"/>
        <v>0</v>
      </c>
      <c r="K36" s="4">
        <f t="shared" si="11"/>
        <v>0</v>
      </c>
      <c r="M36" s="61"/>
      <c r="N36" s="61"/>
      <c r="O36" s="61"/>
      <c r="P36" s="63">
        <f>J36</f>
        <v>0</v>
      </c>
    </row>
    <row r="37" spans="1:16" ht="28.5" customHeight="1" x14ac:dyDescent="0.2">
      <c r="A37" s="21" t="s">
        <v>121</v>
      </c>
      <c r="B37" s="128" t="s">
        <v>122</v>
      </c>
      <c r="C37" s="128"/>
      <c r="D37" s="128"/>
      <c r="E37" s="5">
        <f t="shared" ref="E37:K37" si="12">E38+E39+E40+E41+E42</f>
        <v>0</v>
      </c>
      <c r="F37" s="5">
        <f t="shared" si="12"/>
        <v>0</v>
      </c>
      <c r="G37" s="5">
        <f t="shared" si="12"/>
        <v>0</v>
      </c>
      <c r="H37" s="5">
        <f t="shared" si="12"/>
        <v>0</v>
      </c>
      <c r="I37" s="5">
        <f t="shared" si="12"/>
        <v>0</v>
      </c>
      <c r="J37" s="5">
        <f t="shared" si="12"/>
        <v>0</v>
      </c>
      <c r="K37" s="5">
        <f t="shared" si="12"/>
        <v>0</v>
      </c>
      <c r="M37" s="63">
        <f>E37</f>
        <v>0</v>
      </c>
      <c r="N37" s="63">
        <f>G37</f>
        <v>0</v>
      </c>
      <c r="O37" s="63">
        <f>I37</f>
        <v>0</v>
      </c>
      <c r="P37" s="62"/>
    </row>
    <row r="38" spans="1:16" x14ac:dyDescent="0.2">
      <c r="A38" s="21" t="s">
        <v>123</v>
      </c>
      <c r="B38" s="128" t="s">
        <v>124</v>
      </c>
      <c r="C38" s="128"/>
      <c r="D38" s="128"/>
      <c r="E38" s="3"/>
      <c r="F38" s="3"/>
      <c r="G38" s="5">
        <f>F38/664</f>
        <v>0</v>
      </c>
      <c r="H38" s="3"/>
      <c r="I38" s="5">
        <f>H38/664</f>
        <v>0</v>
      </c>
      <c r="J38" s="22"/>
      <c r="K38" s="5">
        <f>E38+G38+I38+J38</f>
        <v>0</v>
      </c>
      <c r="M38" s="61"/>
      <c r="N38" s="61"/>
      <c r="O38" s="61"/>
      <c r="P38" s="61"/>
    </row>
    <row r="39" spans="1:16" x14ac:dyDescent="0.2">
      <c r="A39" s="21" t="s">
        <v>125</v>
      </c>
      <c r="B39" s="128" t="s">
        <v>126</v>
      </c>
      <c r="C39" s="128"/>
      <c r="D39" s="128"/>
      <c r="E39" s="3"/>
      <c r="F39" s="3"/>
      <c r="G39" s="5">
        <f>F39/664</f>
        <v>0</v>
      </c>
      <c r="H39" s="3"/>
      <c r="I39" s="5">
        <f>H39/664</f>
        <v>0</v>
      </c>
      <c r="J39" s="22"/>
      <c r="K39" s="5">
        <f>E39+G39+I39+J39</f>
        <v>0</v>
      </c>
      <c r="M39" s="61"/>
      <c r="N39" s="61"/>
      <c r="O39" s="61"/>
      <c r="P39" s="61"/>
    </row>
    <row r="40" spans="1:16" x14ac:dyDescent="0.2">
      <c r="A40" s="21" t="s">
        <v>127</v>
      </c>
      <c r="B40" s="128" t="s">
        <v>128</v>
      </c>
      <c r="C40" s="129"/>
      <c r="D40" s="129"/>
      <c r="E40" s="3"/>
      <c r="F40" s="3"/>
      <c r="G40" s="5">
        <f>F40/664</f>
        <v>0</v>
      </c>
      <c r="H40" s="3"/>
      <c r="I40" s="5">
        <f>H40/664</f>
        <v>0</v>
      </c>
      <c r="J40" s="22"/>
      <c r="K40" s="5">
        <f>E40+G40+I40+J40</f>
        <v>0</v>
      </c>
      <c r="M40" s="61"/>
      <c r="N40" s="61"/>
      <c r="O40" s="61"/>
      <c r="P40" s="61"/>
    </row>
    <row r="41" spans="1:16" x14ac:dyDescent="0.2">
      <c r="A41" s="21" t="s">
        <v>129</v>
      </c>
      <c r="B41" s="128" t="s">
        <v>130</v>
      </c>
      <c r="C41" s="129"/>
      <c r="D41" s="129"/>
      <c r="E41" s="3"/>
      <c r="F41" s="3"/>
      <c r="G41" s="5">
        <f>F41/664</f>
        <v>0</v>
      </c>
      <c r="H41" s="3"/>
      <c r="I41" s="5">
        <f>H41/664</f>
        <v>0</v>
      </c>
      <c r="J41" s="22"/>
      <c r="K41" s="5">
        <f>E41+G41+I41+J41</f>
        <v>0</v>
      </c>
      <c r="M41" s="61"/>
      <c r="N41" s="61"/>
      <c r="O41" s="61"/>
      <c r="P41" s="61"/>
    </row>
    <row r="42" spans="1:16" ht="27" customHeight="1" x14ac:dyDescent="0.2">
      <c r="A42" s="21" t="s">
        <v>131</v>
      </c>
      <c r="B42" s="128" t="s">
        <v>132</v>
      </c>
      <c r="C42" s="129"/>
      <c r="D42" s="129"/>
      <c r="E42" s="3"/>
      <c r="F42" s="3"/>
      <c r="G42" s="5">
        <f>F42/664</f>
        <v>0</v>
      </c>
      <c r="H42" s="3"/>
      <c r="I42" s="5">
        <f>H42/664</f>
        <v>0</v>
      </c>
      <c r="J42" s="22"/>
      <c r="K42" s="5">
        <f>E42+G42+I42+J42</f>
        <v>0</v>
      </c>
      <c r="M42" s="61"/>
      <c r="N42" s="61"/>
      <c r="O42" s="61"/>
      <c r="P42" s="61"/>
    </row>
    <row r="43" spans="1:16" x14ac:dyDescent="0.2">
      <c r="A43" s="21" t="s">
        <v>133</v>
      </c>
      <c r="B43" s="128" t="s">
        <v>66</v>
      </c>
      <c r="C43" s="129"/>
      <c r="D43" s="129"/>
      <c r="E43" s="5">
        <f t="shared" ref="E43:K43" si="13">E44+E45+E46</f>
        <v>0</v>
      </c>
      <c r="F43" s="5">
        <f t="shared" si="13"/>
        <v>0</v>
      </c>
      <c r="G43" s="5">
        <f t="shared" si="13"/>
        <v>0</v>
      </c>
      <c r="H43" s="5">
        <f t="shared" si="13"/>
        <v>0</v>
      </c>
      <c r="I43" s="5">
        <f t="shared" si="13"/>
        <v>0</v>
      </c>
      <c r="J43" s="5">
        <f t="shared" si="13"/>
        <v>0</v>
      </c>
      <c r="K43" s="5">
        <f t="shared" si="13"/>
        <v>0</v>
      </c>
      <c r="M43" s="63">
        <f>E43</f>
        <v>0</v>
      </c>
      <c r="N43" s="63">
        <f>G43</f>
        <v>0</v>
      </c>
      <c r="O43" s="63">
        <f>I43</f>
        <v>0</v>
      </c>
      <c r="P43" s="62"/>
    </row>
    <row r="44" spans="1:16" x14ac:dyDescent="0.2">
      <c r="A44" s="21" t="s">
        <v>134</v>
      </c>
      <c r="B44" s="128" t="s">
        <v>135</v>
      </c>
      <c r="C44" s="129"/>
      <c r="D44" s="129"/>
      <c r="E44" s="3"/>
      <c r="F44" s="3"/>
      <c r="G44" s="5">
        <f>F44/664</f>
        <v>0</v>
      </c>
      <c r="H44" s="3"/>
      <c r="I44" s="5">
        <f>H44/664</f>
        <v>0</v>
      </c>
      <c r="J44" s="22"/>
      <c r="K44" s="5">
        <f>E44+G44+I44+J44</f>
        <v>0</v>
      </c>
      <c r="M44" s="61"/>
      <c r="N44" s="61"/>
      <c r="O44" s="61"/>
      <c r="P44" s="61"/>
    </row>
    <row r="45" spans="1:16" x14ac:dyDescent="0.2">
      <c r="A45" s="21" t="s">
        <v>136</v>
      </c>
      <c r="B45" s="128" t="s">
        <v>137</v>
      </c>
      <c r="C45" s="129"/>
      <c r="D45" s="129"/>
      <c r="E45" s="3"/>
      <c r="F45" s="3"/>
      <c r="G45" s="5">
        <f>F45/664</f>
        <v>0</v>
      </c>
      <c r="H45" s="3"/>
      <c r="I45" s="5">
        <f>H45/664</f>
        <v>0</v>
      </c>
      <c r="J45" s="22"/>
      <c r="K45" s="5">
        <f>E45+G45+I45+J45</f>
        <v>0</v>
      </c>
      <c r="M45" s="61"/>
      <c r="N45" s="61"/>
      <c r="O45" s="61"/>
      <c r="P45" s="61"/>
    </row>
    <row r="46" spans="1:16" x14ac:dyDescent="0.2">
      <c r="A46" s="21" t="s">
        <v>138</v>
      </c>
      <c r="B46" s="128" t="s">
        <v>139</v>
      </c>
      <c r="C46" s="129"/>
      <c r="D46" s="129"/>
      <c r="E46" s="3"/>
      <c r="F46" s="3"/>
      <c r="G46" s="5">
        <f>F46/664</f>
        <v>0</v>
      </c>
      <c r="H46" s="3"/>
      <c r="I46" s="5">
        <f>H46/664</f>
        <v>0</v>
      </c>
      <c r="J46" s="22"/>
      <c r="K46" s="5">
        <f>E46+G46+I46+J46</f>
        <v>0</v>
      </c>
      <c r="M46" s="61"/>
      <c r="N46" s="61"/>
      <c r="O46" s="61"/>
      <c r="P46" s="61"/>
    </row>
    <row r="47" spans="1:16" x14ac:dyDescent="0.2">
      <c r="A47" s="21" t="s">
        <v>140</v>
      </c>
      <c r="B47" s="128" t="s">
        <v>67</v>
      </c>
      <c r="C47" s="129"/>
      <c r="D47" s="129"/>
      <c r="E47" s="5">
        <f t="shared" ref="E47:K47" si="14">E48+E49+E50</f>
        <v>0</v>
      </c>
      <c r="F47" s="5">
        <f t="shared" si="14"/>
        <v>0</v>
      </c>
      <c r="G47" s="5">
        <f t="shared" si="14"/>
        <v>0</v>
      </c>
      <c r="H47" s="5">
        <f t="shared" si="14"/>
        <v>0</v>
      </c>
      <c r="I47" s="5">
        <f t="shared" si="14"/>
        <v>0</v>
      </c>
      <c r="J47" s="5">
        <f t="shared" si="14"/>
        <v>0</v>
      </c>
      <c r="K47" s="5">
        <f t="shared" si="14"/>
        <v>0</v>
      </c>
      <c r="M47" s="63">
        <f>E47</f>
        <v>0</v>
      </c>
      <c r="N47" s="63">
        <f>G47</f>
        <v>0</v>
      </c>
      <c r="O47" s="63">
        <f>I47</f>
        <v>0</v>
      </c>
      <c r="P47" s="62"/>
    </row>
    <row r="48" spans="1:16" ht="27.75" customHeight="1" x14ac:dyDescent="0.2">
      <c r="A48" s="21" t="s">
        <v>141</v>
      </c>
      <c r="B48" s="128" t="s">
        <v>142</v>
      </c>
      <c r="C48" s="129"/>
      <c r="D48" s="129"/>
      <c r="E48" s="3"/>
      <c r="F48" s="3"/>
      <c r="G48" s="5">
        <f>F48/664</f>
        <v>0</v>
      </c>
      <c r="H48" s="3"/>
      <c r="I48" s="5">
        <f>H48/664</f>
        <v>0</v>
      </c>
      <c r="J48" s="22"/>
      <c r="K48" s="5">
        <f>E48+G48+I48+J48</f>
        <v>0</v>
      </c>
      <c r="M48" s="61"/>
      <c r="N48" s="61"/>
      <c r="O48" s="61"/>
      <c r="P48" s="61"/>
    </row>
    <row r="49" spans="1:16" x14ac:dyDescent="0.2">
      <c r="A49" s="21" t="s">
        <v>143</v>
      </c>
      <c r="B49" s="128" t="s">
        <v>144</v>
      </c>
      <c r="C49" s="129"/>
      <c r="D49" s="129"/>
      <c r="E49" s="3"/>
      <c r="F49" s="3"/>
      <c r="G49" s="5">
        <f>F49/664</f>
        <v>0</v>
      </c>
      <c r="H49" s="3"/>
      <c r="I49" s="5">
        <f>H49/664</f>
        <v>0</v>
      </c>
      <c r="J49" s="22"/>
      <c r="K49" s="5">
        <f>E49+G49+I49+J49</f>
        <v>0</v>
      </c>
      <c r="M49" s="61"/>
      <c r="N49" s="61"/>
      <c r="O49" s="61"/>
      <c r="P49" s="61"/>
    </row>
    <row r="50" spans="1:16" x14ac:dyDescent="0.2">
      <c r="A50" s="21" t="s">
        <v>145</v>
      </c>
      <c r="B50" s="128" t="s">
        <v>146</v>
      </c>
      <c r="C50" s="129"/>
      <c r="D50" s="129"/>
      <c r="E50" s="3"/>
      <c r="F50" s="3"/>
      <c r="G50" s="5">
        <f>F50/664</f>
        <v>0</v>
      </c>
      <c r="H50" s="3"/>
      <c r="I50" s="5">
        <f>H50/664</f>
        <v>0</v>
      </c>
      <c r="J50" s="22"/>
      <c r="K50" s="5">
        <f>E50+G50+I50+J50</f>
        <v>0</v>
      </c>
      <c r="M50" s="61"/>
      <c r="N50" s="61"/>
      <c r="O50" s="61"/>
      <c r="P50" s="61"/>
    </row>
    <row r="51" spans="1:16" x14ac:dyDescent="0.2">
      <c r="A51" s="20"/>
      <c r="B51" s="122" t="s">
        <v>57</v>
      </c>
      <c r="C51" s="90"/>
      <c r="D51" s="90"/>
      <c r="E51" s="4">
        <f t="shared" ref="E51:K51" si="15">E4+E36</f>
        <v>0</v>
      </c>
      <c r="F51" s="4">
        <f t="shared" si="15"/>
        <v>0</v>
      </c>
      <c r="G51" s="4">
        <f t="shared" si="15"/>
        <v>0</v>
      </c>
      <c r="H51" s="4">
        <f t="shared" si="15"/>
        <v>0</v>
      </c>
      <c r="I51" s="4">
        <f t="shared" si="15"/>
        <v>0</v>
      </c>
      <c r="J51" s="4">
        <f t="shared" si="15"/>
        <v>0</v>
      </c>
      <c r="K51" s="4">
        <f t="shared" si="15"/>
        <v>0</v>
      </c>
      <c r="M51" s="61"/>
      <c r="N51" s="61"/>
      <c r="O51" s="61"/>
      <c r="P51" s="61"/>
    </row>
  </sheetData>
  <sheetProtection password="8D29" sheet="1" formatRows="0"/>
  <mergeCells count="51">
    <mergeCell ref="B11:D11"/>
    <mergeCell ref="B7:D7"/>
    <mergeCell ref="B8:D8"/>
    <mergeCell ref="B9:D9"/>
    <mergeCell ref="B10:D10"/>
    <mergeCell ref="A1:I1"/>
    <mergeCell ref="B4:D4"/>
    <mergeCell ref="B5:D5"/>
    <mergeCell ref="B6:D6"/>
    <mergeCell ref="B3:D3"/>
    <mergeCell ref="B13:D13"/>
    <mergeCell ref="B12:D12"/>
    <mergeCell ref="B19:D19"/>
    <mergeCell ref="B20:D20"/>
    <mergeCell ref="B23:D23"/>
    <mergeCell ref="B21:D21"/>
    <mergeCell ref="B22:D22"/>
    <mergeCell ref="B14:D14"/>
    <mergeCell ref="B15:D15"/>
    <mergeCell ref="B16:D16"/>
    <mergeCell ref="B17:D17"/>
    <mergeCell ref="B18:D18"/>
    <mergeCell ref="B24:D24"/>
    <mergeCell ref="B50:D50"/>
    <mergeCell ref="B37:D37"/>
    <mergeCell ref="B38:D38"/>
    <mergeCell ref="B39:D39"/>
    <mergeCell ref="B26:D26"/>
    <mergeCell ref="B42:D42"/>
    <mergeCell ref="B30:D30"/>
    <mergeCell ref="B31:D31"/>
    <mergeCell ref="B32:D32"/>
    <mergeCell ref="B33:D33"/>
    <mergeCell ref="B40:D40"/>
    <mergeCell ref="B41:D41"/>
    <mergeCell ref="M2:P2"/>
    <mergeCell ref="B27:D27"/>
    <mergeCell ref="B28:D28"/>
    <mergeCell ref="B29:D29"/>
    <mergeCell ref="B51:D51"/>
    <mergeCell ref="B43:D43"/>
    <mergeCell ref="B44:D44"/>
    <mergeCell ref="B45:D45"/>
    <mergeCell ref="B46:D46"/>
    <mergeCell ref="B47:D47"/>
    <mergeCell ref="B48:D48"/>
    <mergeCell ref="B34:D34"/>
    <mergeCell ref="B35:D35"/>
    <mergeCell ref="B36:D36"/>
    <mergeCell ref="B25:D25"/>
    <mergeCell ref="B49:D49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  <ignoredErrors>
    <ignoredError sqref="A48:A50 A44:A46 A38:A42 A26:A33 A12:A13 A7:A10" twoDigitTextYear="1"/>
    <ignoredError sqref="I51 K6:K50" formula="1"/>
    <ignoredError sqref="A36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0" stopIfTrue="1" operator="greaterThan" id="{F28A946F-19DE-47CF-83F4-A3B7912C3932}">
            <xm:f>$E$5*'část D náklady'!$F$19*1000</xm:f>
            <x14:dxf>
              <fill>
                <patternFill>
                  <bgColor theme="5" tint="0.59996337778862885"/>
                </patternFill>
              </fill>
            </x14:dxf>
          </x14:cfRule>
          <xm:sqref>M5</xm:sqref>
        </x14:conditionalFormatting>
        <x14:conditionalFormatting xmlns:xm="http://schemas.microsoft.com/office/excel/2006/main">
          <x14:cfRule type="cellIs" priority="29" stopIfTrue="1" operator="greaterThan" id="{11846597-EF83-482B-AB8D-87465803CB88}">
            <xm:f>$E$6*'část D náklady'!$F$20*1000</xm:f>
            <x14:dxf>
              <fill>
                <patternFill>
                  <bgColor theme="5" tint="0.59996337778862885"/>
                </patternFill>
              </fill>
            </x14:dxf>
          </x14:cfRule>
          <xm:sqref>M6</xm:sqref>
        </x14:conditionalFormatting>
        <x14:conditionalFormatting xmlns:xm="http://schemas.microsoft.com/office/excel/2006/main">
          <x14:cfRule type="cellIs" priority="28" stopIfTrue="1" operator="greaterThan" id="{53260B21-C61A-4C29-BE31-A5B36F9F28A0}">
            <xm:f>$E$11*'část D náklady'!$F$21*1000</xm:f>
            <x14:dxf>
              <fill>
                <patternFill>
                  <bgColor theme="5" tint="0.59996337778862885"/>
                </patternFill>
              </fill>
            </x14:dxf>
          </x14:cfRule>
          <xm:sqref>M11</xm:sqref>
        </x14:conditionalFormatting>
        <x14:conditionalFormatting xmlns:xm="http://schemas.microsoft.com/office/excel/2006/main">
          <x14:cfRule type="cellIs" priority="27" stopIfTrue="1" operator="greaterThan" id="{E9ED9095-3150-418C-8152-81268D894013}">
            <xm:f>$E$25*'část D náklady'!$F$22*1000</xm:f>
            <x14:dxf>
              <fill>
                <patternFill>
                  <bgColor theme="5" tint="0.59996337778862885"/>
                </patternFill>
              </fill>
            </x14:dxf>
          </x14:cfRule>
          <xm:sqref>M25</xm:sqref>
        </x14:conditionalFormatting>
        <x14:conditionalFormatting xmlns:xm="http://schemas.microsoft.com/office/excel/2006/main">
          <x14:cfRule type="cellIs" priority="26" stopIfTrue="1" operator="greaterThan" id="{BEBC9E9F-94CD-40D6-9478-BA0B96551397}">
            <xm:f>$E$34*'část D náklady'!$F$23*1000</xm:f>
            <x14:dxf>
              <fill>
                <patternFill>
                  <bgColor theme="5" tint="0.59996337778862885"/>
                </patternFill>
              </fill>
            </x14:dxf>
          </x14:cfRule>
          <xm:sqref>M34</xm:sqref>
        </x14:conditionalFormatting>
        <x14:conditionalFormatting xmlns:xm="http://schemas.microsoft.com/office/excel/2006/main">
          <x14:cfRule type="cellIs" priority="25" stopIfTrue="1" operator="greaterThan" id="{F4895A1F-0ED0-4E08-907C-6D619CB4E508}">
            <xm:f>$E$35*'část D náklady'!$F$24*1000</xm:f>
            <x14:dxf>
              <fill>
                <patternFill>
                  <bgColor theme="5" tint="0.59996337778862885"/>
                </patternFill>
              </fill>
            </x14:dxf>
          </x14:cfRule>
          <xm:sqref>M35</xm:sqref>
        </x14:conditionalFormatting>
        <x14:conditionalFormatting xmlns:xm="http://schemas.microsoft.com/office/excel/2006/main">
          <x14:cfRule type="cellIs" priority="24" stopIfTrue="1" operator="greaterThan" id="{CC165457-1FC7-45B4-8E6F-993E400EE77E}">
            <xm:f>$E$37*'část D náklady'!$F$26*1000</xm:f>
            <x14:dxf>
              <fill>
                <patternFill>
                  <bgColor theme="5" tint="0.59996337778862885"/>
                </patternFill>
              </fill>
            </x14:dxf>
          </x14:cfRule>
          <xm:sqref>M37</xm:sqref>
        </x14:conditionalFormatting>
        <x14:conditionalFormatting xmlns:xm="http://schemas.microsoft.com/office/excel/2006/main">
          <x14:cfRule type="cellIs" priority="23" stopIfTrue="1" operator="greaterThan" id="{8C3D9CF0-989B-4B08-9FA6-60A321DF0960}">
            <xm:f>$E$43*'část D náklady'!$F$27*1000</xm:f>
            <x14:dxf>
              <fill>
                <patternFill>
                  <bgColor theme="5" tint="0.59996337778862885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cellIs" priority="22" stopIfTrue="1" operator="greaterThan" id="{D0F5BA8D-D37F-4D74-9685-29A429D4D0EF}">
            <xm:f>$E$47*'část D náklady'!$F$28*1000</xm:f>
            <x14:dxf>
              <fill>
                <patternFill>
                  <bgColor theme="5" tint="0.59996337778862885"/>
                </patternFill>
              </fill>
            </x14:dxf>
          </x14:cfRule>
          <xm:sqref>M47</xm:sqref>
        </x14:conditionalFormatting>
        <x14:conditionalFormatting xmlns:xm="http://schemas.microsoft.com/office/excel/2006/main">
          <x14:cfRule type="cellIs" priority="21" stopIfTrue="1" operator="greaterThan" id="{BA095EA7-F3BF-46F8-A8AA-35D4F093A0B5}">
            <xm:f>$G$5*'část D náklady'!$F$31*1000</xm:f>
            <x14:dxf>
              <fill>
                <patternFill>
                  <bgColor theme="5" tint="0.59996337778862885"/>
                </patternFill>
              </fill>
            </x14:dxf>
          </x14:cfRule>
          <xm:sqref>N5</xm:sqref>
        </x14:conditionalFormatting>
        <x14:conditionalFormatting xmlns:xm="http://schemas.microsoft.com/office/excel/2006/main">
          <x14:cfRule type="cellIs" priority="20" stopIfTrue="1" operator="greaterThan" id="{AC386A5C-265E-4C97-B4C3-B57F874B61E2}">
            <xm:f>$G$6*'část D náklady'!$F$32*1000</xm:f>
            <x14:dxf>
              <fill>
                <patternFill>
                  <bgColor theme="5" tint="0.59996337778862885"/>
                </patternFill>
              </fill>
            </x14:dxf>
          </x14:cfRule>
          <xm:sqref>N6</xm:sqref>
        </x14:conditionalFormatting>
        <x14:conditionalFormatting xmlns:xm="http://schemas.microsoft.com/office/excel/2006/main">
          <x14:cfRule type="cellIs" priority="19" stopIfTrue="1" operator="greaterThan" id="{13699AF8-F690-416F-9B0A-EF62718F2355}">
            <xm:f>$G$11*'část D náklady'!$F$33*1000</xm:f>
            <x14:dxf>
              <fill>
                <patternFill>
                  <bgColor theme="5" tint="0.59996337778862885"/>
                </patternFill>
              </fill>
            </x14:dxf>
          </x14:cfRule>
          <xm:sqref>N11</xm:sqref>
        </x14:conditionalFormatting>
        <x14:conditionalFormatting xmlns:xm="http://schemas.microsoft.com/office/excel/2006/main">
          <x14:cfRule type="cellIs" priority="18" stopIfTrue="1" operator="greaterThan" id="{09D573D2-092C-461A-B9F4-54382F6B3139}">
            <xm:f>$G$25*'část D náklady'!$F$34*1000</xm:f>
            <x14:dxf>
              <fill>
                <patternFill>
                  <bgColor theme="5" tint="0.59996337778862885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cellIs" priority="17" stopIfTrue="1" operator="greaterThan" id="{23CEC2AD-192E-4861-87EE-A439A99D2FA8}">
            <xm:f>$G$34*'část D náklady'!$F$35*1000</xm:f>
            <x14:dxf>
              <fill>
                <patternFill>
                  <bgColor theme="5" tint="0.59996337778862885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cellIs" priority="16" stopIfTrue="1" operator="greaterThan" id="{C43824BC-7138-4385-8DFC-F655F8104E1F}">
            <xm:f>$G$35*'část D náklady'!$F$36*1000</xm:f>
            <x14:dxf>
              <fill>
                <patternFill>
                  <bgColor theme="5" tint="0.59996337778862885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ellIs" priority="15" stopIfTrue="1" operator="greaterThan" id="{91C0AF37-A230-472C-8D1F-86D9E3762C79}">
            <xm:f>$G$37*'část D náklady'!$F$38*1000</xm:f>
            <x14:dxf>
              <fill>
                <patternFill>
                  <bgColor theme="5" tint="0.59996337778862885"/>
                </patternFill>
              </fill>
            </x14:dxf>
          </x14:cfRule>
          <xm:sqref>N37</xm:sqref>
        </x14:conditionalFormatting>
        <x14:conditionalFormatting xmlns:xm="http://schemas.microsoft.com/office/excel/2006/main">
          <x14:cfRule type="cellIs" priority="14" stopIfTrue="1" operator="greaterThan" id="{E3A01698-CE32-4299-91DD-CAFF29A5E82D}">
            <xm:f>$G$43*'část D náklady'!$F$39*1000</xm:f>
            <x14:dxf>
              <fill>
                <patternFill>
                  <bgColor theme="5" tint="0.59996337778862885"/>
                </patternFill>
              </fill>
            </x14:dxf>
          </x14:cfRule>
          <xm:sqref>N43</xm:sqref>
        </x14:conditionalFormatting>
        <x14:conditionalFormatting xmlns:xm="http://schemas.microsoft.com/office/excel/2006/main">
          <x14:cfRule type="cellIs" priority="13" stopIfTrue="1" operator="greaterThan" id="{000B4D0D-27CF-4BF9-AD72-CF9C3D99DBFE}">
            <xm:f>$G$47*'část D náklady'!$F$40*1000</xm:f>
            <x14:dxf>
              <fill>
                <patternFill>
                  <bgColor theme="5" tint="0.59996337778862885"/>
                </patternFill>
              </fill>
            </x14:dxf>
          </x14:cfRule>
          <xm:sqref>N47</xm:sqref>
        </x14:conditionalFormatting>
        <x14:conditionalFormatting xmlns:xm="http://schemas.microsoft.com/office/excel/2006/main">
          <x14:cfRule type="cellIs" priority="12" stopIfTrue="1" operator="greaterThan" id="{F43BC8E8-42CE-4E8E-8B13-23BBD1F00C15}">
            <xm:f>$I$5*'část D náklady'!$F$43*1000</xm:f>
            <x14:dxf>
              <fill>
                <patternFill>
                  <bgColor theme="5" tint="0.59996337778862885"/>
                </patternFill>
              </fill>
            </x14:dxf>
          </x14:cfRule>
          <xm:sqref>O5</xm:sqref>
        </x14:conditionalFormatting>
        <x14:conditionalFormatting xmlns:xm="http://schemas.microsoft.com/office/excel/2006/main">
          <x14:cfRule type="cellIs" priority="11" stopIfTrue="1" operator="greaterThan" id="{46841861-CD34-42E2-8617-035AB8D8B3CE}">
            <xm:f>$I$6*'část D náklady'!$F$44*1000</xm:f>
            <x14:dxf>
              <fill>
                <patternFill>
                  <bgColor theme="5" tint="0.59996337778862885"/>
                </patternFill>
              </fill>
            </x14:dxf>
          </x14:cfRule>
          <xm:sqref>O6</xm:sqref>
        </x14:conditionalFormatting>
        <x14:conditionalFormatting xmlns:xm="http://schemas.microsoft.com/office/excel/2006/main">
          <x14:cfRule type="cellIs" priority="10" stopIfTrue="1" operator="greaterThan" id="{C7F690EA-7CB1-44FE-907F-C040FA234F4C}">
            <xm:f>$I$11*'část D náklady'!$F$45*1000</xm:f>
            <x14:dxf>
              <fill>
                <patternFill>
                  <bgColor theme="5" tint="0.59996337778862885"/>
                </patternFill>
              </fill>
            </x14:dxf>
          </x14:cfRule>
          <xm:sqref>O11</xm:sqref>
        </x14:conditionalFormatting>
        <x14:conditionalFormatting xmlns:xm="http://schemas.microsoft.com/office/excel/2006/main">
          <x14:cfRule type="cellIs" priority="9" stopIfTrue="1" operator="greaterThan" id="{5A3996B1-658A-4D31-B090-13EF2C671A76}">
            <xm:f>$I$25*'část D náklady'!$F$46*1000</xm:f>
            <x14:dxf>
              <fill>
                <patternFill>
                  <bgColor theme="5" tint="0.59996337778862885"/>
                </patternFill>
              </fill>
            </x14:dxf>
          </x14:cfRule>
          <xm:sqref>O25</xm:sqref>
        </x14:conditionalFormatting>
        <x14:conditionalFormatting xmlns:xm="http://schemas.microsoft.com/office/excel/2006/main">
          <x14:cfRule type="cellIs" priority="8" stopIfTrue="1" operator="greaterThan" id="{271B4FC9-8E7A-4457-ABCD-2846F241A395}">
            <xm:f>$I$34*'část D náklady'!$F$47*1000</xm:f>
            <x14:dxf>
              <fill>
                <patternFill>
                  <bgColor theme="5" tint="0.59996337778862885"/>
                </patternFill>
              </fill>
            </x14:dxf>
          </x14:cfRule>
          <xm:sqref>O34</xm:sqref>
        </x14:conditionalFormatting>
        <x14:conditionalFormatting xmlns:xm="http://schemas.microsoft.com/office/excel/2006/main">
          <x14:cfRule type="cellIs" priority="7" stopIfTrue="1" operator="greaterThan" id="{A9753156-241C-4E70-9BB3-14711EB4B1F7}">
            <xm:f>$I$35*'část D náklady'!$F$48*1000</xm:f>
            <x14:dxf>
              <fill>
                <patternFill>
                  <bgColor theme="5" tint="0.59996337778862885"/>
                </patternFill>
              </fill>
            </x14:dxf>
          </x14:cfRule>
          <xm:sqref>O35</xm:sqref>
        </x14:conditionalFormatting>
        <x14:conditionalFormatting xmlns:xm="http://schemas.microsoft.com/office/excel/2006/main">
          <x14:cfRule type="cellIs" priority="6" stopIfTrue="1" operator="greaterThan" id="{F0790886-2641-4FA4-B0F2-0A72BC12687B}">
            <xm:f>$I$37*'část D náklady'!$F$50*1000</xm:f>
            <x14:dxf>
              <fill>
                <patternFill>
                  <bgColor theme="5" tint="0.59996337778862885"/>
                </patternFill>
              </fill>
            </x14:dxf>
          </x14:cfRule>
          <xm:sqref>O37</xm:sqref>
        </x14:conditionalFormatting>
        <x14:conditionalFormatting xmlns:xm="http://schemas.microsoft.com/office/excel/2006/main">
          <x14:cfRule type="cellIs" priority="5" stopIfTrue="1" operator="greaterThan" id="{61F5BE0A-0E9A-4E63-AE0B-484901BC3084}">
            <xm:f>$I$43*'část D náklady'!$F$51*1000</xm:f>
            <x14:dxf>
              <fill>
                <patternFill>
                  <bgColor theme="5" tint="0.59996337778862885"/>
                </patternFill>
              </fill>
            </x14:dxf>
          </x14:cfRule>
          <xm:sqref>O43</xm:sqref>
        </x14:conditionalFormatting>
        <x14:conditionalFormatting xmlns:xm="http://schemas.microsoft.com/office/excel/2006/main">
          <x14:cfRule type="cellIs" priority="4" stopIfTrue="1" operator="greaterThan" id="{7726CEBE-D9A1-4461-8BAF-EFE855F15CD6}">
            <xm:f>$I$47*'část D náklady'!$F$52*1000</xm:f>
            <x14:dxf>
              <fill>
                <patternFill>
                  <bgColor theme="5" tint="0.59996337778862885"/>
                </patternFill>
              </fill>
            </x14:dxf>
          </x14:cfRule>
          <xm:sqref>O47</xm:sqref>
        </x14:conditionalFormatting>
        <x14:conditionalFormatting xmlns:xm="http://schemas.microsoft.com/office/excel/2006/main">
          <x14:cfRule type="cellIs" priority="3" operator="greaterThan" id="{2983FB11-0246-45CF-BE6D-3F648FA401E4}">
            <xm:f>$J$4*'část D náklady'!$F$70*1000</xm:f>
            <x14:dxf>
              <fill>
                <patternFill>
                  <bgColor theme="5" tint="0.59996337778862885"/>
                </patternFill>
              </fill>
            </x14:dxf>
          </x14:cfRule>
          <xm:sqref>P4</xm:sqref>
        </x14:conditionalFormatting>
        <x14:conditionalFormatting xmlns:xm="http://schemas.microsoft.com/office/excel/2006/main">
          <x14:cfRule type="cellIs" priority="2" operator="greaterThan" id="{051BF64E-544E-4EE2-ACD2-2E43280D5FB7}">
            <xm:f>$J$36*'část D náklady'!$F$71*1000</xm:f>
            <x14:dxf>
              <fill>
                <patternFill>
                  <bgColor theme="5" tint="0.59996337778862885"/>
                </patternFill>
              </fill>
            </x14:dxf>
          </x14:cfRule>
          <xm:sqref>P36</xm:sqref>
        </x14:conditionalFormatting>
        <x14:conditionalFormatting xmlns:xm="http://schemas.microsoft.com/office/excel/2006/main">
          <x14:cfRule type="expression" priority="1" id="{CEAABF00-6A06-4D22-B626-65CCD9604096}">
            <xm:f>('část D náklady'!$F$19/$E$5/4)&lt;20800</xm:f>
            <x14:dxf/>
          </x14:cfRule>
          <xm:sqref>O19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7"/>
  <sheetViews>
    <sheetView tabSelected="1" topLeftCell="A70" zoomScaleNormal="100" workbookViewId="0">
      <selection activeCell="S30" sqref="S30"/>
    </sheetView>
  </sheetViews>
  <sheetFormatPr defaultRowHeight="14.25" x14ac:dyDescent="0.2"/>
  <cols>
    <col min="1" max="4" width="10.28515625" style="15" customWidth="1"/>
    <col min="5" max="5" width="19.140625" style="39" customWidth="1"/>
    <col min="6" max="8" width="13.5703125" style="15" customWidth="1"/>
    <col min="9" max="9" width="14.42578125" style="15" customWidth="1"/>
    <col min="10" max="10" width="14.7109375" style="15" customWidth="1"/>
    <col min="11" max="11" width="40.42578125" style="15" customWidth="1"/>
    <col min="12" max="12" width="9.140625" style="15"/>
    <col min="13" max="13" width="11.28515625" style="39" customWidth="1"/>
    <col min="14" max="14" width="11.5703125" style="39" customWidth="1"/>
    <col min="15" max="15" width="10.42578125" style="15" customWidth="1"/>
    <col min="16" max="16384" width="9.140625" style="15"/>
  </cols>
  <sheetData>
    <row r="1" spans="1:15" ht="15" x14ac:dyDescent="0.25">
      <c r="A1" s="152" t="s">
        <v>248</v>
      </c>
      <c r="B1" s="152"/>
      <c r="C1" s="152"/>
      <c r="D1" s="152"/>
      <c r="E1" s="152"/>
      <c r="F1" s="152"/>
      <c r="G1" s="152"/>
      <c r="H1" s="152"/>
      <c r="I1" s="152"/>
      <c r="J1" s="152"/>
      <c r="K1" s="153"/>
    </row>
    <row r="2" spans="1:15" ht="15" x14ac:dyDescent="0.25">
      <c r="A2" s="29"/>
      <c r="B2" s="29"/>
      <c r="C2" s="29"/>
      <c r="D2" s="29"/>
      <c r="E2" s="31"/>
      <c r="F2" s="29"/>
      <c r="G2" s="29"/>
      <c r="H2" s="29"/>
      <c r="I2" s="29"/>
      <c r="J2" s="29"/>
      <c r="K2" s="32"/>
    </row>
    <row r="3" spans="1:15" ht="15" x14ac:dyDescent="0.25">
      <c r="A3" s="134" t="s">
        <v>243</v>
      </c>
      <c r="B3" s="137"/>
      <c r="C3" s="137"/>
      <c r="D3" s="138"/>
      <c r="E3" s="48"/>
      <c r="F3" s="57"/>
      <c r="G3" s="57"/>
      <c r="H3" s="57"/>
      <c r="I3" s="57"/>
      <c r="J3" s="57"/>
      <c r="K3" s="58"/>
    </row>
    <row r="4" spans="1:15" ht="15" x14ac:dyDescent="0.25">
      <c r="A4" s="134" t="s">
        <v>242</v>
      </c>
      <c r="B4" s="137"/>
      <c r="C4" s="137"/>
      <c r="D4" s="138"/>
      <c r="E4" s="48"/>
      <c r="F4" s="33"/>
      <c r="G4" s="29"/>
      <c r="H4" s="29"/>
      <c r="I4" s="29"/>
      <c r="J4" s="29"/>
      <c r="K4" s="32"/>
    </row>
    <row r="5" spans="1:15" ht="30.75" customHeight="1" x14ac:dyDescent="0.25">
      <c r="A5" s="134" t="s">
        <v>272</v>
      </c>
      <c r="B5" s="137"/>
      <c r="C5" s="137"/>
      <c r="D5" s="138"/>
      <c r="E5" s="34">
        <f>I75</f>
        <v>0</v>
      </c>
      <c r="F5" s="35"/>
      <c r="G5" s="29"/>
      <c r="H5" s="29"/>
      <c r="I5" s="29"/>
      <c r="J5" s="29"/>
      <c r="K5" s="32"/>
    </row>
    <row r="6" spans="1:15" ht="29.25" customHeight="1" x14ac:dyDescent="0.25">
      <c r="A6" s="134" t="s">
        <v>204</v>
      </c>
      <c r="B6" s="137"/>
      <c r="C6" s="137"/>
      <c r="D6" s="138"/>
      <c r="E6" s="34">
        <f>E4-E5</f>
        <v>0</v>
      </c>
      <c r="F6" s="35"/>
      <c r="G6" s="29"/>
      <c r="H6" s="29"/>
      <c r="I6" s="29"/>
      <c r="J6" s="29"/>
      <c r="K6" s="32"/>
    </row>
    <row r="7" spans="1:15" ht="15" x14ac:dyDescent="0.25">
      <c r="A7" s="26"/>
      <c r="B7" s="36"/>
      <c r="C7" s="36"/>
      <c r="D7" s="36"/>
      <c r="E7" s="37"/>
      <c r="F7" s="38"/>
      <c r="G7" s="29"/>
      <c r="H7" s="29"/>
      <c r="I7" s="29"/>
      <c r="J7" s="29"/>
      <c r="K7" s="32"/>
    </row>
    <row r="8" spans="1:15" ht="15" x14ac:dyDescent="0.25">
      <c r="A8" s="128" t="s">
        <v>241</v>
      </c>
      <c r="B8" s="129"/>
      <c r="C8" s="129"/>
      <c r="D8" s="129"/>
      <c r="E8" s="65"/>
      <c r="F8" s="38"/>
      <c r="G8" s="57"/>
      <c r="H8" s="57"/>
      <c r="I8" s="57"/>
      <c r="J8" s="57"/>
      <c r="K8" s="58"/>
    </row>
    <row r="9" spans="1:15" x14ac:dyDescent="0.2">
      <c r="A9" s="128" t="s">
        <v>244</v>
      </c>
      <c r="B9" s="129"/>
      <c r="C9" s="129"/>
      <c r="D9" s="129"/>
      <c r="E9" s="65"/>
      <c r="F9" s="40"/>
    </row>
    <row r="10" spans="1:15" ht="30" customHeight="1" x14ac:dyDescent="0.2">
      <c r="A10" s="128" t="s">
        <v>273</v>
      </c>
      <c r="B10" s="129"/>
      <c r="C10" s="129"/>
      <c r="D10" s="129"/>
      <c r="E10" s="27">
        <f>J75</f>
        <v>0</v>
      </c>
      <c r="F10" s="40"/>
    </row>
    <row r="11" spans="1:15" ht="28.5" customHeight="1" x14ac:dyDescent="0.2">
      <c r="A11" s="128" t="s">
        <v>205</v>
      </c>
      <c r="B11" s="129"/>
      <c r="C11" s="129"/>
      <c r="D11" s="129"/>
      <c r="E11" s="27">
        <f>E9-E10</f>
        <v>0</v>
      </c>
      <c r="F11" s="40"/>
    </row>
    <row r="12" spans="1:15" x14ac:dyDescent="0.2">
      <c r="F12" s="40"/>
    </row>
    <row r="13" spans="1:15" x14ac:dyDescent="0.2">
      <c r="F13" s="40"/>
    </row>
    <row r="14" spans="1:15" ht="15" customHeight="1" x14ac:dyDescent="0.25">
      <c r="A14" s="146" t="s">
        <v>0</v>
      </c>
      <c r="B14" s="147"/>
      <c r="C14" s="147"/>
      <c r="D14" s="148"/>
      <c r="E14" s="158" t="s">
        <v>249</v>
      </c>
      <c r="F14" s="159"/>
      <c r="G14" s="159"/>
      <c r="H14" s="160"/>
      <c r="I14" s="154" t="s">
        <v>278</v>
      </c>
      <c r="J14" s="154" t="s">
        <v>279</v>
      </c>
      <c r="K14" s="154" t="s">
        <v>280</v>
      </c>
      <c r="M14" s="126" t="s">
        <v>260</v>
      </c>
      <c r="N14" s="127"/>
      <c r="O14" s="145"/>
    </row>
    <row r="15" spans="1:15" ht="112.5" x14ac:dyDescent="0.2">
      <c r="A15" s="149"/>
      <c r="B15" s="150"/>
      <c r="C15" s="150"/>
      <c r="D15" s="151"/>
      <c r="E15" s="17" t="s">
        <v>274</v>
      </c>
      <c r="F15" s="41" t="s">
        <v>275</v>
      </c>
      <c r="G15" s="17" t="s">
        <v>276</v>
      </c>
      <c r="H15" s="17" t="s">
        <v>277</v>
      </c>
      <c r="I15" s="155"/>
      <c r="J15" s="156"/>
      <c r="K15" s="157"/>
      <c r="M15" s="60" t="s">
        <v>261</v>
      </c>
      <c r="N15" s="60" t="s">
        <v>262</v>
      </c>
      <c r="O15" s="60" t="s">
        <v>263</v>
      </c>
    </row>
    <row r="16" spans="1:15" ht="30" customHeight="1" x14ac:dyDescent="0.25">
      <c r="A16" s="118" t="s">
        <v>250</v>
      </c>
      <c r="B16" s="142"/>
      <c r="C16" s="142"/>
      <c r="D16" s="143"/>
      <c r="E16" s="42">
        <f>E17+E29+E41+E53</f>
        <v>0</v>
      </c>
      <c r="F16" s="7">
        <f>F17+F29+F41+F53</f>
        <v>0</v>
      </c>
      <c r="G16" s="7">
        <f>G17+G29+G41+G53</f>
        <v>0</v>
      </c>
      <c r="H16" s="7">
        <f>F16+G16</f>
        <v>0</v>
      </c>
      <c r="I16" s="7">
        <f>I17+I29+I41+I53</f>
        <v>0</v>
      </c>
      <c r="J16" s="7">
        <f>J17+J29+J41+J53</f>
        <v>0</v>
      </c>
      <c r="K16" s="13"/>
      <c r="M16" s="61"/>
      <c r="N16" s="61"/>
      <c r="O16" s="61"/>
    </row>
    <row r="17" spans="1:15" ht="30" customHeight="1" x14ac:dyDescent="0.25">
      <c r="A17" s="118" t="s">
        <v>147</v>
      </c>
      <c r="B17" s="142"/>
      <c r="C17" s="142"/>
      <c r="D17" s="143"/>
      <c r="E17" s="42">
        <f>E18+E25</f>
        <v>0</v>
      </c>
      <c r="F17" s="7">
        <f>F18+F25</f>
        <v>0</v>
      </c>
      <c r="G17" s="7">
        <f>G18+G25</f>
        <v>0</v>
      </c>
      <c r="H17" s="7">
        <f t="shared" ref="H17:H75" si="0">F17+G17</f>
        <v>0</v>
      </c>
      <c r="I17" s="7">
        <f>I18+I25</f>
        <v>0</v>
      </c>
      <c r="J17" s="7">
        <f>J18+J25</f>
        <v>0</v>
      </c>
      <c r="K17" s="28"/>
      <c r="M17" s="61"/>
      <c r="N17" s="61"/>
      <c r="O17" s="61"/>
    </row>
    <row r="18" spans="1:15" ht="30" customHeight="1" x14ac:dyDescent="0.2">
      <c r="A18" s="134" t="s">
        <v>208</v>
      </c>
      <c r="B18" s="137"/>
      <c r="C18" s="137"/>
      <c r="D18" s="138"/>
      <c r="E18" s="43">
        <f>E19+E20+E21+E22+E23+E24</f>
        <v>0</v>
      </c>
      <c r="F18" s="8">
        <f>F19+F20+F21+F22+F23+F24</f>
        <v>0</v>
      </c>
      <c r="G18" s="8">
        <f>G19+G20+G21+G22+G23+G24</f>
        <v>0</v>
      </c>
      <c r="H18" s="7">
        <f t="shared" si="0"/>
        <v>0</v>
      </c>
      <c r="I18" s="8">
        <f>I19+I20+I21+I22+I23+I24</f>
        <v>0</v>
      </c>
      <c r="J18" s="8">
        <f>J19+J20+J21+J22+J23+J24</f>
        <v>0</v>
      </c>
      <c r="K18" s="28"/>
      <c r="M18" s="61"/>
      <c r="N18" s="61"/>
      <c r="O18" s="61"/>
    </row>
    <row r="19" spans="1:15" ht="30" customHeight="1" x14ac:dyDescent="0.2">
      <c r="A19" s="134" t="s">
        <v>209</v>
      </c>
      <c r="B19" s="137"/>
      <c r="C19" s="137"/>
      <c r="D19" s="138"/>
      <c r="E19" s="44"/>
      <c r="F19" s="6"/>
      <c r="G19" s="6"/>
      <c r="H19" s="7">
        <f t="shared" si="0"/>
        <v>0</v>
      </c>
      <c r="I19" s="6"/>
      <c r="J19" s="6"/>
      <c r="K19" s="28"/>
      <c r="M19" s="61"/>
      <c r="N19" s="64">
        <f t="shared" ref="N19:N24" si="1">F19</f>
        <v>0</v>
      </c>
      <c r="O19" s="64">
        <f t="shared" ref="O19:O24" si="2">F19</f>
        <v>0</v>
      </c>
    </row>
    <row r="20" spans="1:15" ht="30" customHeight="1" x14ac:dyDescent="0.2">
      <c r="A20" s="134" t="s">
        <v>210</v>
      </c>
      <c r="B20" s="137"/>
      <c r="C20" s="137"/>
      <c r="D20" s="138"/>
      <c r="E20" s="44"/>
      <c r="F20" s="6"/>
      <c r="G20" s="6"/>
      <c r="H20" s="7">
        <f t="shared" si="0"/>
        <v>0</v>
      </c>
      <c r="I20" s="6"/>
      <c r="J20" s="6"/>
      <c r="K20" s="28"/>
      <c r="M20" s="61"/>
      <c r="N20" s="64">
        <f t="shared" si="1"/>
        <v>0</v>
      </c>
      <c r="O20" s="64">
        <f t="shared" si="2"/>
        <v>0</v>
      </c>
    </row>
    <row r="21" spans="1:15" ht="30" customHeight="1" x14ac:dyDescent="0.2">
      <c r="A21" s="134" t="s">
        <v>211</v>
      </c>
      <c r="B21" s="137"/>
      <c r="C21" s="137"/>
      <c r="D21" s="138"/>
      <c r="E21" s="44"/>
      <c r="F21" s="6"/>
      <c r="G21" s="6"/>
      <c r="H21" s="7">
        <f t="shared" si="0"/>
        <v>0</v>
      </c>
      <c r="I21" s="6"/>
      <c r="J21" s="6"/>
      <c r="K21" s="28"/>
      <c r="M21" s="61"/>
      <c r="N21" s="64">
        <f t="shared" si="1"/>
        <v>0</v>
      </c>
      <c r="O21" s="64">
        <f t="shared" si="2"/>
        <v>0</v>
      </c>
    </row>
    <row r="22" spans="1:15" ht="30" customHeight="1" x14ac:dyDescent="0.2">
      <c r="A22" s="134" t="s">
        <v>212</v>
      </c>
      <c r="B22" s="137"/>
      <c r="C22" s="137"/>
      <c r="D22" s="138"/>
      <c r="E22" s="44"/>
      <c r="F22" s="6"/>
      <c r="G22" s="6"/>
      <c r="H22" s="7">
        <f t="shared" si="0"/>
        <v>0</v>
      </c>
      <c r="I22" s="6"/>
      <c r="J22" s="6"/>
      <c r="K22" s="28"/>
      <c r="M22" s="61"/>
      <c r="N22" s="64">
        <f t="shared" si="1"/>
        <v>0</v>
      </c>
      <c r="O22" s="64">
        <f t="shared" si="2"/>
        <v>0</v>
      </c>
    </row>
    <row r="23" spans="1:15" ht="30" customHeight="1" x14ac:dyDescent="0.2">
      <c r="A23" s="144" t="s">
        <v>213</v>
      </c>
      <c r="B23" s="137"/>
      <c r="C23" s="137"/>
      <c r="D23" s="138"/>
      <c r="E23" s="44"/>
      <c r="F23" s="6"/>
      <c r="G23" s="6"/>
      <c r="H23" s="7">
        <f t="shared" si="0"/>
        <v>0</v>
      </c>
      <c r="I23" s="6"/>
      <c r="J23" s="6"/>
      <c r="K23" s="28"/>
      <c r="M23" s="61"/>
      <c r="N23" s="64">
        <f t="shared" si="1"/>
        <v>0</v>
      </c>
      <c r="O23" s="64">
        <f t="shared" si="2"/>
        <v>0</v>
      </c>
    </row>
    <row r="24" spans="1:15" ht="30" customHeight="1" x14ac:dyDescent="0.2">
      <c r="A24" s="134" t="s">
        <v>214</v>
      </c>
      <c r="B24" s="137"/>
      <c r="C24" s="137"/>
      <c r="D24" s="138"/>
      <c r="E24" s="44"/>
      <c r="F24" s="6"/>
      <c r="G24" s="6"/>
      <c r="H24" s="7">
        <f t="shared" si="0"/>
        <v>0</v>
      </c>
      <c r="I24" s="6"/>
      <c r="J24" s="6"/>
      <c r="K24" s="28"/>
      <c r="M24" s="61"/>
      <c r="N24" s="64">
        <f t="shared" si="1"/>
        <v>0</v>
      </c>
      <c r="O24" s="64">
        <f t="shared" si="2"/>
        <v>0</v>
      </c>
    </row>
    <row r="25" spans="1:15" ht="30" customHeight="1" x14ac:dyDescent="0.2">
      <c r="A25" s="144" t="s">
        <v>215</v>
      </c>
      <c r="B25" s="137"/>
      <c r="C25" s="137"/>
      <c r="D25" s="138"/>
      <c r="E25" s="43">
        <f>E26+E27+E28</f>
        <v>0</v>
      </c>
      <c r="F25" s="8">
        <f>F26+F27+F28</f>
        <v>0</v>
      </c>
      <c r="G25" s="8">
        <f>G26+G27+G28</f>
        <v>0</v>
      </c>
      <c r="H25" s="7">
        <f t="shared" si="0"/>
        <v>0</v>
      </c>
      <c r="I25" s="8">
        <f>I26+I27+I28</f>
        <v>0</v>
      </c>
      <c r="J25" s="8">
        <f>J26+J27+J28</f>
        <v>0</v>
      </c>
      <c r="K25" s="28"/>
      <c r="M25" s="61"/>
      <c r="N25" s="61"/>
      <c r="O25" s="61"/>
    </row>
    <row r="26" spans="1:15" ht="30" customHeight="1" x14ac:dyDescent="0.2">
      <c r="A26" s="134" t="s">
        <v>216</v>
      </c>
      <c r="B26" s="137"/>
      <c r="C26" s="137"/>
      <c r="D26" s="138"/>
      <c r="E26" s="44"/>
      <c r="F26" s="6"/>
      <c r="G26" s="6"/>
      <c r="H26" s="7">
        <f t="shared" si="0"/>
        <v>0</v>
      </c>
      <c r="I26" s="6"/>
      <c r="J26" s="6"/>
      <c r="K26" s="28"/>
      <c r="M26" s="61"/>
      <c r="N26" s="64">
        <f>F26</f>
        <v>0</v>
      </c>
      <c r="O26" s="64">
        <f>F26</f>
        <v>0</v>
      </c>
    </row>
    <row r="27" spans="1:15" ht="30" customHeight="1" x14ac:dyDescent="0.2">
      <c r="A27" s="134" t="s">
        <v>217</v>
      </c>
      <c r="B27" s="137"/>
      <c r="C27" s="137"/>
      <c r="D27" s="138"/>
      <c r="E27" s="44"/>
      <c r="F27" s="6"/>
      <c r="G27" s="6"/>
      <c r="H27" s="7">
        <f t="shared" si="0"/>
        <v>0</v>
      </c>
      <c r="I27" s="6"/>
      <c r="J27" s="6"/>
      <c r="K27" s="28"/>
      <c r="M27" s="61"/>
      <c r="N27" s="64">
        <f>F27</f>
        <v>0</v>
      </c>
      <c r="O27" s="64">
        <f>F27</f>
        <v>0</v>
      </c>
    </row>
    <row r="28" spans="1:15" ht="30" customHeight="1" x14ac:dyDescent="0.2">
      <c r="A28" s="134" t="s">
        <v>218</v>
      </c>
      <c r="B28" s="137"/>
      <c r="C28" s="137"/>
      <c r="D28" s="138"/>
      <c r="E28" s="44"/>
      <c r="F28" s="6"/>
      <c r="G28" s="6"/>
      <c r="H28" s="7">
        <f t="shared" si="0"/>
        <v>0</v>
      </c>
      <c r="I28" s="6"/>
      <c r="J28" s="6"/>
      <c r="K28" s="28"/>
      <c r="M28" s="61"/>
      <c r="N28" s="64">
        <f>F28</f>
        <v>0</v>
      </c>
      <c r="O28" s="64">
        <f>F28</f>
        <v>0</v>
      </c>
    </row>
    <row r="29" spans="1:15" ht="30" customHeight="1" x14ac:dyDescent="0.25">
      <c r="A29" s="118" t="s">
        <v>148</v>
      </c>
      <c r="B29" s="142"/>
      <c r="C29" s="142"/>
      <c r="D29" s="143"/>
      <c r="E29" s="42">
        <f>E30+E37</f>
        <v>0</v>
      </c>
      <c r="F29" s="7">
        <f>F30+F37</f>
        <v>0</v>
      </c>
      <c r="G29" s="7">
        <f>G30+G37</f>
        <v>0</v>
      </c>
      <c r="H29" s="7">
        <f t="shared" si="0"/>
        <v>0</v>
      </c>
      <c r="I29" s="7">
        <f>I30+I37</f>
        <v>0</v>
      </c>
      <c r="J29" s="7">
        <f>J30+J37</f>
        <v>0</v>
      </c>
      <c r="K29" s="28"/>
      <c r="M29" s="61"/>
      <c r="N29" s="61"/>
      <c r="O29" s="61"/>
    </row>
    <row r="30" spans="1:15" ht="30" customHeight="1" x14ac:dyDescent="0.2">
      <c r="A30" s="134" t="s">
        <v>219</v>
      </c>
      <c r="B30" s="137"/>
      <c r="C30" s="137"/>
      <c r="D30" s="138"/>
      <c r="E30" s="43">
        <f>E31+E32+E33+E34+E35+E36</f>
        <v>0</v>
      </c>
      <c r="F30" s="8">
        <f>F31+F32+F33+F34+F35+F36</f>
        <v>0</v>
      </c>
      <c r="G30" s="8">
        <f>G31+G32+G33+G34+G35+G36</f>
        <v>0</v>
      </c>
      <c r="H30" s="7">
        <f t="shared" si="0"/>
        <v>0</v>
      </c>
      <c r="I30" s="8">
        <f>I31+I32+I33+I34+I35+I36</f>
        <v>0</v>
      </c>
      <c r="J30" s="8">
        <f>J31+J32+J33+J34+J35+J36</f>
        <v>0</v>
      </c>
      <c r="K30" s="28"/>
      <c r="M30" s="61"/>
      <c r="N30" s="61"/>
      <c r="O30" s="61"/>
    </row>
    <row r="31" spans="1:15" ht="30" customHeight="1" x14ac:dyDescent="0.2">
      <c r="A31" s="134" t="s">
        <v>220</v>
      </c>
      <c r="B31" s="137"/>
      <c r="C31" s="137"/>
      <c r="D31" s="138"/>
      <c r="E31" s="44"/>
      <c r="F31" s="6"/>
      <c r="G31" s="6"/>
      <c r="H31" s="7">
        <f t="shared" si="0"/>
        <v>0</v>
      </c>
      <c r="I31" s="6"/>
      <c r="J31" s="6"/>
      <c r="K31" s="28"/>
      <c r="M31" s="61"/>
      <c r="N31" s="64">
        <f t="shared" ref="N31:N36" si="3">F31</f>
        <v>0</v>
      </c>
      <c r="O31" s="61"/>
    </row>
    <row r="32" spans="1:15" ht="30" customHeight="1" x14ac:dyDescent="0.2">
      <c r="A32" s="134" t="s">
        <v>221</v>
      </c>
      <c r="B32" s="137"/>
      <c r="C32" s="137"/>
      <c r="D32" s="138"/>
      <c r="E32" s="44"/>
      <c r="F32" s="6"/>
      <c r="G32" s="6"/>
      <c r="H32" s="7">
        <f t="shared" si="0"/>
        <v>0</v>
      </c>
      <c r="I32" s="6"/>
      <c r="J32" s="6"/>
      <c r="K32" s="28"/>
      <c r="M32" s="61"/>
      <c r="N32" s="64">
        <f t="shared" si="3"/>
        <v>0</v>
      </c>
      <c r="O32" s="61"/>
    </row>
    <row r="33" spans="1:15" ht="30" customHeight="1" x14ac:dyDescent="0.2">
      <c r="A33" s="134" t="s">
        <v>222</v>
      </c>
      <c r="B33" s="137"/>
      <c r="C33" s="137"/>
      <c r="D33" s="138"/>
      <c r="E33" s="44"/>
      <c r="F33" s="6"/>
      <c r="G33" s="6"/>
      <c r="H33" s="7">
        <f t="shared" si="0"/>
        <v>0</v>
      </c>
      <c r="I33" s="6"/>
      <c r="J33" s="6"/>
      <c r="K33" s="28"/>
      <c r="M33" s="61"/>
      <c r="N33" s="64">
        <f t="shared" si="3"/>
        <v>0</v>
      </c>
      <c r="O33" s="61"/>
    </row>
    <row r="34" spans="1:15" ht="30" customHeight="1" x14ac:dyDescent="0.2">
      <c r="A34" s="134" t="s">
        <v>223</v>
      </c>
      <c r="B34" s="137"/>
      <c r="C34" s="137"/>
      <c r="D34" s="138"/>
      <c r="E34" s="44"/>
      <c r="F34" s="6"/>
      <c r="G34" s="6"/>
      <c r="H34" s="7">
        <f t="shared" si="0"/>
        <v>0</v>
      </c>
      <c r="I34" s="6"/>
      <c r="J34" s="6"/>
      <c r="K34" s="28"/>
      <c r="M34" s="61"/>
      <c r="N34" s="64">
        <f t="shared" si="3"/>
        <v>0</v>
      </c>
      <c r="O34" s="61"/>
    </row>
    <row r="35" spans="1:15" ht="30" customHeight="1" x14ac:dyDescent="0.2">
      <c r="A35" s="144" t="s">
        <v>224</v>
      </c>
      <c r="B35" s="137"/>
      <c r="C35" s="137"/>
      <c r="D35" s="138"/>
      <c r="E35" s="44"/>
      <c r="F35" s="6"/>
      <c r="G35" s="6"/>
      <c r="H35" s="7">
        <f t="shared" si="0"/>
        <v>0</v>
      </c>
      <c r="I35" s="6"/>
      <c r="J35" s="6"/>
      <c r="K35" s="28"/>
      <c r="M35" s="61"/>
      <c r="N35" s="64">
        <f t="shared" si="3"/>
        <v>0</v>
      </c>
      <c r="O35" s="61"/>
    </row>
    <row r="36" spans="1:15" ht="30" customHeight="1" x14ac:dyDescent="0.2">
      <c r="A36" s="134" t="s">
        <v>225</v>
      </c>
      <c r="B36" s="137"/>
      <c r="C36" s="137"/>
      <c r="D36" s="138"/>
      <c r="E36" s="44"/>
      <c r="F36" s="6"/>
      <c r="G36" s="6"/>
      <c r="H36" s="7">
        <f t="shared" si="0"/>
        <v>0</v>
      </c>
      <c r="I36" s="6"/>
      <c r="J36" s="6"/>
      <c r="K36" s="28"/>
      <c r="M36" s="61"/>
      <c r="N36" s="64">
        <f t="shared" si="3"/>
        <v>0</v>
      </c>
      <c r="O36" s="61"/>
    </row>
    <row r="37" spans="1:15" ht="30" customHeight="1" x14ac:dyDescent="0.2">
      <c r="A37" s="134" t="s">
        <v>226</v>
      </c>
      <c r="B37" s="137"/>
      <c r="C37" s="137"/>
      <c r="D37" s="138"/>
      <c r="E37" s="43">
        <f>E38+E39+E40</f>
        <v>0</v>
      </c>
      <c r="F37" s="8">
        <f>F38+F39+F40</f>
        <v>0</v>
      </c>
      <c r="G37" s="8">
        <f>G38+G39+G40</f>
        <v>0</v>
      </c>
      <c r="H37" s="7">
        <f t="shared" si="0"/>
        <v>0</v>
      </c>
      <c r="I37" s="8">
        <f>I38+I39+I40</f>
        <v>0</v>
      </c>
      <c r="J37" s="8">
        <f>J38+J39+J40</f>
        <v>0</v>
      </c>
      <c r="K37" s="28"/>
      <c r="M37" s="61"/>
      <c r="N37" s="61"/>
      <c r="O37" s="61"/>
    </row>
    <row r="38" spans="1:15" ht="30" customHeight="1" x14ac:dyDescent="0.2">
      <c r="A38" s="134" t="s">
        <v>227</v>
      </c>
      <c r="B38" s="137"/>
      <c r="C38" s="137"/>
      <c r="D38" s="138"/>
      <c r="E38" s="44"/>
      <c r="F38" s="6"/>
      <c r="G38" s="6"/>
      <c r="H38" s="7">
        <f t="shared" si="0"/>
        <v>0</v>
      </c>
      <c r="I38" s="6"/>
      <c r="J38" s="6"/>
      <c r="K38" s="28"/>
      <c r="M38" s="61"/>
      <c r="N38" s="64">
        <f>F38</f>
        <v>0</v>
      </c>
      <c r="O38" s="61"/>
    </row>
    <row r="39" spans="1:15" ht="30" customHeight="1" x14ac:dyDescent="0.2">
      <c r="A39" s="134" t="s">
        <v>228</v>
      </c>
      <c r="B39" s="137"/>
      <c r="C39" s="137"/>
      <c r="D39" s="138"/>
      <c r="E39" s="44"/>
      <c r="F39" s="6"/>
      <c r="G39" s="6"/>
      <c r="H39" s="7">
        <f t="shared" si="0"/>
        <v>0</v>
      </c>
      <c r="I39" s="6"/>
      <c r="J39" s="6"/>
      <c r="K39" s="28"/>
      <c r="M39" s="61"/>
      <c r="N39" s="64">
        <f>F39</f>
        <v>0</v>
      </c>
      <c r="O39" s="61"/>
    </row>
    <row r="40" spans="1:15" ht="30" customHeight="1" x14ac:dyDescent="0.2">
      <c r="A40" s="134" t="s">
        <v>229</v>
      </c>
      <c r="B40" s="137"/>
      <c r="C40" s="137"/>
      <c r="D40" s="138"/>
      <c r="E40" s="44"/>
      <c r="F40" s="6"/>
      <c r="G40" s="6"/>
      <c r="H40" s="7">
        <f t="shared" si="0"/>
        <v>0</v>
      </c>
      <c r="I40" s="6"/>
      <c r="J40" s="6"/>
      <c r="K40" s="28"/>
      <c r="M40" s="61"/>
      <c r="N40" s="64">
        <f>F40</f>
        <v>0</v>
      </c>
      <c r="O40" s="61"/>
    </row>
    <row r="41" spans="1:15" ht="30" customHeight="1" x14ac:dyDescent="0.25">
      <c r="A41" s="118" t="s">
        <v>149</v>
      </c>
      <c r="B41" s="142"/>
      <c r="C41" s="142"/>
      <c r="D41" s="143"/>
      <c r="E41" s="42">
        <f>E42+E49</f>
        <v>0</v>
      </c>
      <c r="F41" s="7">
        <f>F42+F49</f>
        <v>0</v>
      </c>
      <c r="G41" s="7">
        <f>G42+G49</f>
        <v>0</v>
      </c>
      <c r="H41" s="7">
        <f t="shared" si="0"/>
        <v>0</v>
      </c>
      <c r="I41" s="7">
        <f>I42+I49</f>
        <v>0</v>
      </c>
      <c r="J41" s="7">
        <f>J42+J49</f>
        <v>0</v>
      </c>
      <c r="K41" s="28"/>
      <c r="M41" s="61"/>
      <c r="N41" s="61"/>
      <c r="O41" s="61"/>
    </row>
    <row r="42" spans="1:15" ht="30" customHeight="1" x14ac:dyDescent="0.2">
      <c r="A42" s="134" t="s">
        <v>230</v>
      </c>
      <c r="B42" s="137"/>
      <c r="C42" s="137"/>
      <c r="D42" s="138"/>
      <c r="E42" s="43">
        <f>E43+E44+E45+E46+E47+E48</f>
        <v>0</v>
      </c>
      <c r="F42" s="8">
        <f>F43+F44+F45+F46+F47+F48</f>
        <v>0</v>
      </c>
      <c r="G42" s="8">
        <f>G43+G44+G45+G46+G47+G48</f>
        <v>0</v>
      </c>
      <c r="H42" s="7">
        <f t="shared" si="0"/>
        <v>0</v>
      </c>
      <c r="I42" s="8">
        <f>I43+I44+I45+I46+I47+I48</f>
        <v>0</v>
      </c>
      <c r="J42" s="8">
        <f>J43+J44+J45+J46+J47+J48</f>
        <v>0</v>
      </c>
      <c r="K42" s="28"/>
      <c r="M42" s="61"/>
      <c r="N42" s="61"/>
      <c r="O42" s="61"/>
    </row>
    <row r="43" spans="1:15" ht="30" customHeight="1" x14ac:dyDescent="0.2">
      <c r="A43" s="134" t="s">
        <v>231</v>
      </c>
      <c r="B43" s="137"/>
      <c r="C43" s="137"/>
      <c r="D43" s="138"/>
      <c r="E43" s="44"/>
      <c r="F43" s="6"/>
      <c r="G43" s="6"/>
      <c r="H43" s="7">
        <f t="shared" si="0"/>
        <v>0</v>
      </c>
      <c r="I43" s="6"/>
      <c r="J43" s="6"/>
      <c r="K43" s="28"/>
      <c r="M43" s="61"/>
      <c r="N43" s="64">
        <f t="shared" ref="N43:N48" si="4">F43</f>
        <v>0</v>
      </c>
      <c r="O43" s="61"/>
    </row>
    <row r="44" spans="1:15" ht="30" customHeight="1" x14ac:dyDescent="0.2">
      <c r="A44" s="134" t="s">
        <v>232</v>
      </c>
      <c r="B44" s="137"/>
      <c r="C44" s="137"/>
      <c r="D44" s="138"/>
      <c r="E44" s="44"/>
      <c r="F44" s="6"/>
      <c r="G44" s="6"/>
      <c r="H44" s="7">
        <f t="shared" si="0"/>
        <v>0</v>
      </c>
      <c r="I44" s="6"/>
      <c r="J44" s="6"/>
      <c r="K44" s="28"/>
      <c r="M44" s="61"/>
      <c r="N44" s="64">
        <f t="shared" si="4"/>
        <v>0</v>
      </c>
      <c r="O44" s="61"/>
    </row>
    <row r="45" spans="1:15" ht="30" customHeight="1" x14ac:dyDescent="0.2">
      <c r="A45" s="134" t="s">
        <v>233</v>
      </c>
      <c r="B45" s="137"/>
      <c r="C45" s="137"/>
      <c r="D45" s="138"/>
      <c r="E45" s="44"/>
      <c r="F45" s="6"/>
      <c r="G45" s="6"/>
      <c r="H45" s="7">
        <f t="shared" si="0"/>
        <v>0</v>
      </c>
      <c r="I45" s="6"/>
      <c r="J45" s="6"/>
      <c r="K45" s="28"/>
      <c r="M45" s="61"/>
      <c r="N45" s="64">
        <f t="shared" si="4"/>
        <v>0</v>
      </c>
      <c r="O45" s="61"/>
    </row>
    <row r="46" spans="1:15" ht="30" customHeight="1" x14ac:dyDescent="0.2">
      <c r="A46" s="134" t="s">
        <v>234</v>
      </c>
      <c r="B46" s="137"/>
      <c r="C46" s="137"/>
      <c r="D46" s="138"/>
      <c r="E46" s="44"/>
      <c r="F46" s="6"/>
      <c r="G46" s="6"/>
      <c r="H46" s="7">
        <f t="shared" si="0"/>
        <v>0</v>
      </c>
      <c r="I46" s="6"/>
      <c r="J46" s="6"/>
      <c r="K46" s="28"/>
      <c r="M46" s="61"/>
      <c r="N46" s="64">
        <f t="shared" si="4"/>
        <v>0</v>
      </c>
      <c r="O46" s="61"/>
    </row>
    <row r="47" spans="1:15" ht="30" customHeight="1" x14ac:dyDescent="0.2">
      <c r="A47" s="144" t="s">
        <v>235</v>
      </c>
      <c r="B47" s="137"/>
      <c r="C47" s="137"/>
      <c r="D47" s="138"/>
      <c r="E47" s="44"/>
      <c r="F47" s="6"/>
      <c r="G47" s="6"/>
      <c r="H47" s="7">
        <f t="shared" si="0"/>
        <v>0</v>
      </c>
      <c r="I47" s="6"/>
      <c r="J47" s="6"/>
      <c r="K47" s="28"/>
      <c r="M47" s="61"/>
      <c r="N47" s="64">
        <f t="shared" si="4"/>
        <v>0</v>
      </c>
      <c r="O47" s="61"/>
    </row>
    <row r="48" spans="1:15" ht="30" customHeight="1" x14ac:dyDescent="0.2">
      <c r="A48" s="134" t="s">
        <v>236</v>
      </c>
      <c r="B48" s="137"/>
      <c r="C48" s="137"/>
      <c r="D48" s="138"/>
      <c r="E48" s="44"/>
      <c r="F48" s="6"/>
      <c r="G48" s="6"/>
      <c r="H48" s="7">
        <f t="shared" si="0"/>
        <v>0</v>
      </c>
      <c r="I48" s="6"/>
      <c r="J48" s="6"/>
      <c r="K48" s="28"/>
      <c r="M48" s="61"/>
      <c r="N48" s="64">
        <f t="shared" si="4"/>
        <v>0</v>
      </c>
      <c r="O48" s="61"/>
    </row>
    <row r="49" spans="1:15" ht="30" customHeight="1" x14ac:dyDescent="0.2">
      <c r="A49" s="134" t="s">
        <v>237</v>
      </c>
      <c r="B49" s="137"/>
      <c r="C49" s="137"/>
      <c r="D49" s="138"/>
      <c r="E49" s="43">
        <f>E50+E51+E52</f>
        <v>0</v>
      </c>
      <c r="F49" s="8">
        <f>F50+F51+F52</f>
        <v>0</v>
      </c>
      <c r="G49" s="8">
        <f>G50+G51+G52</f>
        <v>0</v>
      </c>
      <c r="H49" s="7">
        <f t="shared" si="0"/>
        <v>0</v>
      </c>
      <c r="I49" s="8">
        <f>I50+I51+I52</f>
        <v>0</v>
      </c>
      <c r="J49" s="8">
        <f>J50+J51+J52</f>
        <v>0</v>
      </c>
      <c r="K49" s="28"/>
      <c r="M49" s="61"/>
      <c r="N49" s="61"/>
      <c r="O49" s="61"/>
    </row>
    <row r="50" spans="1:15" ht="30" customHeight="1" x14ac:dyDescent="0.2">
      <c r="A50" s="134" t="s">
        <v>238</v>
      </c>
      <c r="B50" s="137"/>
      <c r="C50" s="137"/>
      <c r="D50" s="138"/>
      <c r="E50" s="44"/>
      <c r="F50" s="6"/>
      <c r="G50" s="6"/>
      <c r="H50" s="7">
        <f t="shared" si="0"/>
        <v>0</v>
      </c>
      <c r="I50" s="6"/>
      <c r="J50" s="6"/>
      <c r="K50" s="28"/>
      <c r="M50" s="61"/>
      <c r="N50" s="64">
        <f>F50</f>
        <v>0</v>
      </c>
      <c r="O50" s="61"/>
    </row>
    <row r="51" spans="1:15" ht="30" customHeight="1" x14ac:dyDescent="0.2">
      <c r="A51" s="134" t="s">
        <v>239</v>
      </c>
      <c r="B51" s="137"/>
      <c r="C51" s="137"/>
      <c r="D51" s="138"/>
      <c r="E51" s="44"/>
      <c r="F51" s="6"/>
      <c r="G51" s="6"/>
      <c r="H51" s="7">
        <f t="shared" si="0"/>
        <v>0</v>
      </c>
      <c r="I51" s="6"/>
      <c r="J51" s="6"/>
      <c r="K51" s="28"/>
      <c r="M51" s="61"/>
      <c r="N51" s="64">
        <f>F51</f>
        <v>0</v>
      </c>
      <c r="O51" s="61"/>
    </row>
    <row r="52" spans="1:15" ht="30" customHeight="1" x14ac:dyDescent="0.2">
      <c r="A52" s="134" t="s">
        <v>240</v>
      </c>
      <c r="B52" s="137"/>
      <c r="C52" s="137"/>
      <c r="D52" s="138"/>
      <c r="E52" s="44"/>
      <c r="F52" s="6"/>
      <c r="G52" s="6"/>
      <c r="H52" s="7">
        <f t="shared" si="0"/>
        <v>0</v>
      </c>
      <c r="I52" s="6"/>
      <c r="J52" s="6"/>
      <c r="K52" s="28"/>
      <c r="M52" s="61"/>
      <c r="N52" s="64">
        <f>F52</f>
        <v>0</v>
      </c>
      <c r="O52" s="61"/>
    </row>
    <row r="53" spans="1:15" ht="30" customHeight="1" x14ac:dyDescent="0.2">
      <c r="A53" s="134" t="s">
        <v>251</v>
      </c>
      <c r="B53" s="135"/>
      <c r="C53" s="135"/>
      <c r="D53" s="136"/>
      <c r="E53" s="44"/>
      <c r="F53" s="6"/>
      <c r="G53" s="6"/>
      <c r="H53" s="7">
        <f t="shared" si="0"/>
        <v>0</v>
      </c>
      <c r="I53" s="6"/>
      <c r="J53" s="6"/>
      <c r="K53" s="28"/>
      <c r="M53" s="61"/>
      <c r="N53" s="61"/>
      <c r="O53" s="61"/>
    </row>
    <row r="54" spans="1:15" ht="30" customHeight="1" x14ac:dyDescent="0.25">
      <c r="A54" s="118" t="s">
        <v>252</v>
      </c>
      <c r="B54" s="142"/>
      <c r="C54" s="142"/>
      <c r="D54" s="143"/>
      <c r="E54" s="42">
        <f>E55+E58+E59+E60+E61+E62+E73+E74</f>
        <v>0</v>
      </c>
      <c r="F54" s="7">
        <f>F55+F58+F59+F60+F61+F62+F73+F74</f>
        <v>0</v>
      </c>
      <c r="G54" s="7">
        <f>G55+G58+G59+G60+G61+G62+G73+G74</f>
        <v>0</v>
      </c>
      <c r="H54" s="7">
        <f t="shared" si="0"/>
        <v>0</v>
      </c>
      <c r="I54" s="7">
        <f>I55+I58+I59+I60+I61+I62+I73+I74</f>
        <v>0</v>
      </c>
      <c r="J54" s="7">
        <f>J55+J58+J59+J60+J61+J62+J73+J74</f>
        <v>0</v>
      </c>
      <c r="K54" s="13"/>
      <c r="M54" s="61"/>
      <c r="N54" s="61"/>
      <c r="O54" s="61"/>
    </row>
    <row r="55" spans="1:15" ht="30" customHeight="1" x14ac:dyDescent="0.2">
      <c r="A55" s="134" t="s">
        <v>150</v>
      </c>
      <c r="B55" s="135"/>
      <c r="C55" s="135"/>
      <c r="D55" s="136"/>
      <c r="E55" s="43">
        <f>E56+E57</f>
        <v>0</v>
      </c>
      <c r="F55" s="8">
        <f>F56+F57</f>
        <v>0</v>
      </c>
      <c r="G55" s="8">
        <f>G56+G57</f>
        <v>0</v>
      </c>
      <c r="H55" s="7">
        <f t="shared" si="0"/>
        <v>0</v>
      </c>
      <c r="I55" s="8">
        <f>I56+I57</f>
        <v>0</v>
      </c>
      <c r="J55" s="8">
        <f>J56+J57</f>
        <v>0</v>
      </c>
      <c r="K55" s="28"/>
      <c r="M55" s="61"/>
      <c r="N55" s="61"/>
      <c r="O55" s="61"/>
    </row>
    <row r="56" spans="1:15" ht="30" customHeight="1" x14ac:dyDescent="0.2">
      <c r="A56" s="134" t="s">
        <v>245</v>
      </c>
      <c r="B56" s="135"/>
      <c r="C56" s="135"/>
      <c r="D56" s="136"/>
      <c r="E56" s="44"/>
      <c r="F56" s="6"/>
      <c r="G56" s="6"/>
      <c r="H56" s="7">
        <f t="shared" si="0"/>
        <v>0</v>
      </c>
      <c r="I56" s="6"/>
      <c r="J56" s="6"/>
      <c r="K56" s="28"/>
      <c r="M56" s="61"/>
      <c r="N56" s="61"/>
      <c r="O56" s="61"/>
    </row>
    <row r="57" spans="1:15" ht="30" customHeight="1" x14ac:dyDescent="0.2">
      <c r="A57" s="134" t="s">
        <v>246</v>
      </c>
      <c r="B57" s="135"/>
      <c r="C57" s="135"/>
      <c r="D57" s="136"/>
      <c r="E57" s="44"/>
      <c r="F57" s="6"/>
      <c r="G57" s="6"/>
      <c r="H57" s="7">
        <f t="shared" si="0"/>
        <v>0</v>
      </c>
      <c r="I57" s="6"/>
      <c r="J57" s="6"/>
      <c r="K57" s="28"/>
      <c r="M57" s="61"/>
      <c r="N57" s="61"/>
      <c r="O57" s="61"/>
    </row>
    <row r="58" spans="1:15" ht="30" customHeight="1" x14ac:dyDescent="0.2">
      <c r="A58" s="134" t="s">
        <v>151</v>
      </c>
      <c r="B58" s="135"/>
      <c r="C58" s="135"/>
      <c r="D58" s="136"/>
      <c r="E58" s="44"/>
      <c r="F58" s="6"/>
      <c r="G58" s="6"/>
      <c r="H58" s="7">
        <f t="shared" si="0"/>
        <v>0</v>
      </c>
      <c r="I58" s="6"/>
      <c r="J58" s="6"/>
      <c r="K58" s="28"/>
      <c r="M58" s="61"/>
      <c r="N58" s="61"/>
      <c r="O58" s="61"/>
    </row>
    <row r="59" spans="1:15" ht="30" customHeight="1" x14ac:dyDescent="0.2">
      <c r="A59" s="134" t="s">
        <v>152</v>
      </c>
      <c r="B59" s="135"/>
      <c r="C59" s="135"/>
      <c r="D59" s="136"/>
      <c r="E59" s="44"/>
      <c r="F59" s="6"/>
      <c r="G59" s="6"/>
      <c r="H59" s="7">
        <f t="shared" si="0"/>
        <v>0</v>
      </c>
      <c r="I59" s="6"/>
      <c r="J59" s="6"/>
      <c r="K59" s="28"/>
      <c r="M59" s="61"/>
      <c r="N59" s="61"/>
      <c r="O59" s="61"/>
    </row>
    <row r="60" spans="1:15" ht="30" customHeight="1" x14ac:dyDescent="0.2">
      <c r="A60" s="134" t="s">
        <v>153</v>
      </c>
      <c r="B60" s="135"/>
      <c r="C60" s="135"/>
      <c r="D60" s="136"/>
      <c r="E60" s="44"/>
      <c r="F60" s="6"/>
      <c r="G60" s="6"/>
      <c r="H60" s="7">
        <f t="shared" si="0"/>
        <v>0</v>
      </c>
      <c r="I60" s="6"/>
      <c r="J60" s="6"/>
      <c r="K60" s="28"/>
      <c r="M60" s="61"/>
      <c r="N60" s="61"/>
      <c r="O60" s="61"/>
    </row>
    <row r="61" spans="1:15" ht="30" customHeight="1" x14ac:dyDescent="0.2">
      <c r="A61" s="134" t="s">
        <v>154</v>
      </c>
      <c r="B61" s="135"/>
      <c r="C61" s="135"/>
      <c r="D61" s="136"/>
      <c r="E61" s="44"/>
      <c r="F61" s="6"/>
      <c r="G61" s="6"/>
      <c r="H61" s="7">
        <f t="shared" si="0"/>
        <v>0</v>
      </c>
      <c r="I61" s="6"/>
      <c r="J61" s="6"/>
      <c r="K61" s="28"/>
      <c r="M61" s="61"/>
      <c r="N61" s="61"/>
      <c r="O61" s="61"/>
    </row>
    <row r="62" spans="1:15" ht="30" customHeight="1" x14ac:dyDescent="0.2">
      <c r="A62" s="134" t="s">
        <v>155</v>
      </c>
      <c r="B62" s="135"/>
      <c r="C62" s="135"/>
      <c r="D62" s="136"/>
      <c r="E62" s="43">
        <f>E63+E64+E65+E66+E67+E68+E69+E70+E71+E72</f>
        <v>0</v>
      </c>
      <c r="F62" s="8">
        <f>F63+F64+F65+F66+F67+F68+F69+F70+F71+F72</f>
        <v>0</v>
      </c>
      <c r="G62" s="8">
        <f>G63+G64+G65+G66+G67+G68+G69+G70+G71+G72</f>
        <v>0</v>
      </c>
      <c r="H62" s="7">
        <f t="shared" si="0"/>
        <v>0</v>
      </c>
      <c r="I62" s="8">
        <f>I63+I64+I65+I66+I67+I68+I69+I70+I71+I72</f>
        <v>0</v>
      </c>
      <c r="J62" s="8">
        <f>J63+J64+J65+J66+J67+J68+J69+J70+J71+J72</f>
        <v>0</v>
      </c>
      <c r="K62" s="28"/>
      <c r="M62" s="61"/>
      <c r="N62" s="61"/>
      <c r="O62" s="61"/>
    </row>
    <row r="63" spans="1:15" ht="30" customHeight="1" x14ac:dyDescent="0.2">
      <c r="A63" s="134" t="s">
        <v>156</v>
      </c>
      <c r="B63" s="135"/>
      <c r="C63" s="135"/>
      <c r="D63" s="136"/>
      <c r="E63" s="44"/>
      <c r="F63" s="6"/>
      <c r="G63" s="6"/>
      <c r="H63" s="7">
        <f t="shared" si="0"/>
        <v>0</v>
      </c>
      <c r="I63" s="6"/>
      <c r="J63" s="6"/>
      <c r="K63" s="28"/>
      <c r="M63" s="61"/>
      <c r="N63" s="61"/>
      <c r="O63" s="61"/>
    </row>
    <row r="64" spans="1:15" ht="30" customHeight="1" x14ac:dyDescent="0.2">
      <c r="A64" s="134" t="s">
        <v>157</v>
      </c>
      <c r="B64" s="135"/>
      <c r="C64" s="135"/>
      <c r="D64" s="136"/>
      <c r="E64" s="44"/>
      <c r="F64" s="6"/>
      <c r="G64" s="6"/>
      <c r="H64" s="7">
        <f t="shared" si="0"/>
        <v>0</v>
      </c>
      <c r="I64" s="6"/>
      <c r="J64" s="6"/>
      <c r="K64" s="28"/>
      <c r="M64" s="61"/>
      <c r="N64" s="61"/>
      <c r="O64" s="61"/>
    </row>
    <row r="65" spans="1:15" ht="30" customHeight="1" x14ac:dyDescent="0.2">
      <c r="A65" s="134" t="s">
        <v>158</v>
      </c>
      <c r="B65" s="135"/>
      <c r="C65" s="135"/>
      <c r="D65" s="136"/>
      <c r="E65" s="44"/>
      <c r="F65" s="6"/>
      <c r="G65" s="6"/>
      <c r="H65" s="7">
        <f t="shared" si="0"/>
        <v>0</v>
      </c>
      <c r="I65" s="6"/>
      <c r="J65" s="6"/>
      <c r="K65" s="28"/>
      <c r="M65" s="61"/>
      <c r="N65" s="61"/>
      <c r="O65" s="61"/>
    </row>
    <row r="66" spans="1:15" ht="30" customHeight="1" x14ac:dyDescent="0.2">
      <c r="A66" s="134" t="s">
        <v>159</v>
      </c>
      <c r="B66" s="135"/>
      <c r="C66" s="135"/>
      <c r="D66" s="136"/>
      <c r="E66" s="44"/>
      <c r="F66" s="6"/>
      <c r="G66" s="6"/>
      <c r="H66" s="7">
        <f t="shared" si="0"/>
        <v>0</v>
      </c>
      <c r="I66" s="6"/>
      <c r="J66" s="6"/>
      <c r="K66" s="28"/>
      <c r="M66" s="61"/>
      <c r="N66" s="61"/>
      <c r="O66" s="61"/>
    </row>
    <row r="67" spans="1:15" ht="30" customHeight="1" x14ac:dyDescent="0.2">
      <c r="A67" s="134" t="s">
        <v>160</v>
      </c>
      <c r="B67" s="135"/>
      <c r="C67" s="135"/>
      <c r="D67" s="136"/>
      <c r="E67" s="44"/>
      <c r="F67" s="6"/>
      <c r="G67" s="6"/>
      <c r="H67" s="7">
        <f t="shared" si="0"/>
        <v>0</v>
      </c>
      <c r="I67" s="6"/>
      <c r="J67" s="6"/>
      <c r="K67" s="28"/>
      <c r="M67" s="61"/>
      <c r="N67" s="61"/>
      <c r="O67" s="61"/>
    </row>
    <row r="68" spans="1:15" ht="30" customHeight="1" x14ac:dyDescent="0.2">
      <c r="A68" s="134" t="s">
        <v>161</v>
      </c>
      <c r="B68" s="135"/>
      <c r="C68" s="135"/>
      <c r="D68" s="136"/>
      <c r="E68" s="44"/>
      <c r="F68" s="6"/>
      <c r="G68" s="6"/>
      <c r="H68" s="7">
        <f t="shared" si="0"/>
        <v>0</v>
      </c>
      <c r="I68" s="6"/>
      <c r="J68" s="6"/>
      <c r="K68" s="28"/>
      <c r="M68" s="61"/>
      <c r="N68" s="61"/>
      <c r="O68" s="61"/>
    </row>
    <row r="69" spans="1:15" ht="30" customHeight="1" x14ac:dyDescent="0.2">
      <c r="A69" s="134" t="s">
        <v>162</v>
      </c>
      <c r="B69" s="135"/>
      <c r="C69" s="135"/>
      <c r="D69" s="136"/>
      <c r="E69" s="44"/>
      <c r="F69" s="6"/>
      <c r="G69" s="6"/>
      <c r="H69" s="7">
        <f t="shared" si="0"/>
        <v>0</v>
      </c>
      <c r="I69" s="6"/>
      <c r="J69" s="6"/>
      <c r="K69" s="28"/>
      <c r="M69" s="61"/>
      <c r="N69" s="61"/>
      <c r="O69" s="61"/>
    </row>
    <row r="70" spans="1:15" ht="30" customHeight="1" x14ac:dyDescent="0.2">
      <c r="A70" s="134" t="s">
        <v>163</v>
      </c>
      <c r="B70" s="135"/>
      <c r="C70" s="135"/>
      <c r="D70" s="136"/>
      <c r="E70" s="44"/>
      <c r="F70" s="6"/>
      <c r="G70" s="6"/>
      <c r="H70" s="7">
        <f t="shared" si="0"/>
        <v>0</v>
      </c>
      <c r="I70" s="6"/>
      <c r="J70" s="6"/>
      <c r="K70" s="28"/>
      <c r="M70" s="61"/>
      <c r="N70" s="64">
        <f>F70</f>
        <v>0</v>
      </c>
      <c r="O70" s="61"/>
    </row>
    <row r="71" spans="1:15" ht="30" customHeight="1" x14ac:dyDescent="0.2">
      <c r="A71" s="134" t="s">
        <v>164</v>
      </c>
      <c r="B71" s="135"/>
      <c r="C71" s="135"/>
      <c r="D71" s="136"/>
      <c r="E71" s="44"/>
      <c r="F71" s="6"/>
      <c r="G71" s="6"/>
      <c r="H71" s="7">
        <f t="shared" si="0"/>
        <v>0</v>
      </c>
      <c r="I71" s="6"/>
      <c r="J71" s="6"/>
      <c r="K71" s="28"/>
      <c r="M71" s="61"/>
      <c r="N71" s="64">
        <f>F71</f>
        <v>0</v>
      </c>
      <c r="O71" s="61"/>
    </row>
    <row r="72" spans="1:15" ht="30" customHeight="1" x14ac:dyDescent="0.2">
      <c r="A72" s="134" t="s">
        <v>165</v>
      </c>
      <c r="B72" s="135"/>
      <c r="C72" s="135"/>
      <c r="D72" s="136"/>
      <c r="E72" s="44"/>
      <c r="F72" s="6"/>
      <c r="G72" s="6"/>
      <c r="H72" s="7">
        <f t="shared" si="0"/>
        <v>0</v>
      </c>
      <c r="I72" s="6"/>
      <c r="J72" s="6"/>
      <c r="K72" s="28"/>
      <c r="M72" s="61"/>
      <c r="N72" s="61"/>
      <c r="O72" s="61"/>
    </row>
    <row r="73" spans="1:15" ht="30" customHeight="1" x14ac:dyDescent="0.2">
      <c r="A73" s="134" t="s">
        <v>166</v>
      </c>
      <c r="B73" s="135"/>
      <c r="C73" s="135"/>
      <c r="D73" s="136"/>
      <c r="E73" s="44"/>
      <c r="F73" s="6"/>
      <c r="G73" s="6"/>
      <c r="H73" s="7">
        <f t="shared" si="0"/>
        <v>0</v>
      </c>
      <c r="I73" s="6"/>
      <c r="J73" s="6"/>
      <c r="K73" s="28"/>
      <c r="M73" s="61"/>
      <c r="N73" s="61"/>
      <c r="O73" s="61"/>
    </row>
    <row r="74" spans="1:15" ht="30" customHeight="1" x14ac:dyDescent="0.2">
      <c r="A74" s="134" t="s">
        <v>253</v>
      </c>
      <c r="B74" s="135"/>
      <c r="C74" s="135"/>
      <c r="D74" s="136"/>
      <c r="E74" s="44"/>
      <c r="F74" s="6"/>
      <c r="G74" s="6"/>
      <c r="H74" s="7">
        <f t="shared" si="0"/>
        <v>0</v>
      </c>
      <c r="I74" s="6"/>
      <c r="J74" s="6"/>
      <c r="K74" s="28"/>
      <c r="M74" s="61"/>
      <c r="N74" s="61"/>
      <c r="O74" s="61"/>
    </row>
    <row r="75" spans="1:15" ht="30" customHeight="1" x14ac:dyDescent="0.25">
      <c r="A75" s="118" t="s">
        <v>1</v>
      </c>
      <c r="B75" s="142"/>
      <c r="C75" s="142"/>
      <c r="D75" s="143"/>
      <c r="E75" s="42">
        <f>E16+E54</f>
        <v>0</v>
      </c>
      <c r="F75" s="7">
        <f>F16+F54</f>
        <v>0</v>
      </c>
      <c r="G75" s="7">
        <f>G16+G54</f>
        <v>0</v>
      </c>
      <c r="H75" s="7">
        <f t="shared" si="0"/>
        <v>0</v>
      </c>
      <c r="I75" s="7">
        <f>I16+I54</f>
        <v>0</v>
      </c>
      <c r="J75" s="7">
        <f>J16+J54</f>
        <v>0</v>
      </c>
      <c r="K75" s="13"/>
      <c r="M75" s="61"/>
      <c r="N75" s="61"/>
      <c r="O75" s="61"/>
    </row>
    <row r="76" spans="1:15" x14ac:dyDescent="0.2">
      <c r="E76" s="45"/>
    </row>
    <row r="77" spans="1:15" ht="51.75" customHeight="1" x14ac:dyDescent="0.25">
      <c r="A77" s="128" t="s">
        <v>41</v>
      </c>
      <c r="B77" s="102"/>
      <c r="C77" s="102"/>
      <c r="D77" s="102"/>
      <c r="E77" s="139"/>
      <c r="F77" s="140"/>
      <c r="G77" s="140"/>
      <c r="H77" s="140"/>
      <c r="I77" s="140"/>
      <c r="J77" s="140"/>
      <c r="K77" s="141"/>
    </row>
  </sheetData>
  <sheetProtection password="8D29" sheet="1" formatRows="0"/>
  <mergeCells count="77">
    <mergeCell ref="A1:K1"/>
    <mergeCell ref="A4:D4"/>
    <mergeCell ref="A5:D5"/>
    <mergeCell ref="A6:D6"/>
    <mergeCell ref="I14:I15"/>
    <mergeCell ref="J14:J15"/>
    <mergeCell ref="K14:K15"/>
    <mergeCell ref="A9:D9"/>
    <mergeCell ref="E14:H14"/>
    <mergeCell ref="A3:D3"/>
    <mergeCell ref="A8:D8"/>
    <mergeCell ref="A10:D10"/>
    <mergeCell ref="A11:D11"/>
    <mergeCell ref="M14:O14"/>
    <mergeCell ref="A16:D16"/>
    <mergeCell ref="A17:D17"/>
    <mergeCell ref="A18:D18"/>
    <mergeCell ref="A19:D19"/>
    <mergeCell ref="A14:D15"/>
    <mergeCell ref="A42:D42"/>
    <mergeCell ref="A31:D31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7:D37"/>
    <mergeCell ref="A38:D38"/>
    <mergeCell ref="A39:D39"/>
    <mergeCell ref="A40:D40"/>
    <mergeCell ref="A41:D41"/>
    <mergeCell ref="A32:D32"/>
    <mergeCell ref="A33:D33"/>
    <mergeCell ref="A34:D34"/>
    <mergeCell ref="A35:D35"/>
    <mergeCell ref="A36:D36"/>
    <mergeCell ref="A51:D51"/>
    <mergeCell ref="A54:D54"/>
    <mergeCell ref="A55:D55"/>
    <mergeCell ref="A56:D56"/>
    <mergeCell ref="A43:D43"/>
    <mergeCell ref="A46:D46"/>
    <mergeCell ref="A47:D47"/>
    <mergeCell ref="A48:D48"/>
    <mergeCell ref="A49:D49"/>
    <mergeCell ref="A50:D50"/>
    <mergeCell ref="A44:D44"/>
    <mergeCell ref="A45:D45"/>
    <mergeCell ref="E77:K77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7:D77"/>
    <mergeCell ref="A58:D58"/>
    <mergeCell ref="A59:D59"/>
    <mergeCell ref="A60:D60"/>
    <mergeCell ref="A66:D66"/>
    <mergeCell ref="A52:D52"/>
    <mergeCell ref="A53:D53"/>
    <mergeCell ref="A61:D61"/>
    <mergeCell ref="A62:D62"/>
    <mergeCell ref="A63:D63"/>
    <mergeCell ref="A64:D64"/>
    <mergeCell ref="A65:D65"/>
    <mergeCell ref="A57:D57"/>
  </mergeCells>
  <conditionalFormatting sqref="M16">
    <cfRule type="expression" dxfId="218" priority="191">
      <formula>($I$16+$J$16)&gt;$F$16</formula>
    </cfRule>
  </conditionalFormatting>
  <conditionalFormatting sqref="M17">
    <cfRule type="expression" dxfId="217" priority="190">
      <formula>($I$17+$J$17)&gt;$F$17</formula>
    </cfRule>
  </conditionalFormatting>
  <conditionalFormatting sqref="M18">
    <cfRule type="expression" dxfId="216" priority="189">
      <formula>($I$18+$J$18)&gt;$F$18</formula>
    </cfRule>
  </conditionalFormatting>
  <conditionalFormatting sqref="M19">
    <cfRule type="expression" dxfId="215" priority="188">
      <formula>($I$19+$J$19)&gt;$F$19</formula>
    </cfRule>
    <cfRule type="expression" dxfId="214" priority="187">
      <formula>($I$19+$J$19)&gt;$F$19</formula>
    </cfRule>
  </conditionalFormatting>
  <conditionalFormatting sqref="M20">
    <cfRule type="expression" dxfId="213" priority="186">
      <formula>($I$20+$J$20)&gt;$F$20</formula>
    </cfRule>
  </conditionalFormatting>
  <conditionalFormatting sqref="M21">
    <cfRule type="expression" dxfId="212" priority="185">
      <formula>($I$21+$J$21)&gt;$F$21</formula>
    </cfRule>
  </conditionalFormatting>
  <conditionalFormatting sqref="M22">
    <cfRule type="expression" dxfId="211" priority="184">
      <formula>($I$22+$J$22)&gt;$F$22</formula>
    </cfRule>
  </conditionalFormatting>
  <conditionalFormatting sqref="M23">
    <cfRule type="expression" dxfId="210" priority="183">
      <formula>($I$23+$J$23)&gt;$F$23</formula>
    </cfRule>
  </conditionalFormatting>
  <conditionalFormatting sqref="M24">
    <cfRule type="expression" dxfId="209" priority="182">
      <formula>($I$24+$J$24)&gt;$F$24</formula>
    </cfRule>
  </conditionalFormatting>
  <conditionalFormatting sqref="M25">
    <cfRule type="expression" dxfId="208" priority="181">
      <formula>($I$25+$J$25)&gt;$F$25</formula>
    </cfRule>
  </conditionalFormatting>
  <conditionalFormatting sqref="M26">
    <cfRule type="expression" dxfId="207" priority="180">
      <formula>($I$26+$J$26)&gt;$F$26</formula>
    </cfRule>
  </conditionalFormatting>
  <conditionalFormatting sqref="M27">
    <cfRule type="expression" dxfId="206" priority="179">
      <formula>($I$27+$J$27)&gt;$F$27</formula>
    </cfRule>
  </conditionalFormatting>
  <conditionalFormatting sqref="M28">
    <cfRule type="expression" dxfId="205" priority="178">
      <formula>($I$28+$J$28)&gt;$F$28</formula>
    </cfRule>
  </conditionalFormatting>
  <conditionalFormatting sqref="M29">
    <cfRule type="expression" dxfId="204" priority="177">
      <formula>($I$29+$J$29)&gt;$F$29</formula>
    </cfRule>
  </conditionalFormatting>
  <conditionalFormatting sqref="M30">
    <cfRule type="expression" dxfId="203" priority="176">
      <formula>($I$30+$J$30)&gt;$F$30</formula>
    </cfRule>
  </conditionalFormatting>
  <conditionalFormatting sqref="M31">
    <cfRule type="expression" dxfId="202" priority="175">
      <formula>($I$31+$J$31)&gt;$F$31</formula>
    </cfRule>
  </conditionalFormatting>
  <conditionalFormatting sqref="M32">
    <cfRule type="expression" dxfId="201" priority="174">
      <formula>($I$32+$J$32)&gt;$F$32</formula>
    </cfRule>
  </conditionalFormatting>
  <conditionalFormatting sqref="M33">
    <cfRule type="expression" dxfId="200" priority="173">
      <formula>($I$33+$J$33)&gt;$F$33</formula>
    </cfRule>
  </conditionalFormatting>
  <conditionalFormatting sqref="M34">
    <cfRule type="expression" dxfId="199" priority="171">
      <formula>($I$34+$J$34)&gt;$F$34</formula>
    </cfRule>
  </conditionalFormatting>
  <conditionalFormatting sqref="M35">
    <cfRule type="expression" dxfId="198" priority="170">
      <formula>($I$35+$J$35)&gt;$F$35</formula>
    </cfRule>
  </conditionalFormatting>
  <conditionalFormatting sqref="M36">
    <cfRule type="expression" dxfId="197" priority="169">
      <formula>($I$36+$J$36)&gt;$F$36</formula>
    </cfRule>
  </conditionalFormatting>
  <conditionalFormatting sqref="M37">
    <cfRule type="expression" dxfId="196" priority="168">
      <formula>($I$37+$J$37)&gt;$F$37</formula>
    </cfRule>
  </conditionalFormatting>
  <conditionalFormatting sqref="M38">
    <cfRule type="expression" dxfId="195" priority="167">
      <formula>($I$38+$J$38)&gt;$F$38</formula>
    </cfRule>
  </conditionalFormatting>
  <conditionalFormatting sqref="M39">
    <cfRule type="expression" dxfId="194" priority="166">
      <formula>($I$39+$J$39)&gt;$F$39</formula>
    </cfRule>
  </conditionalFormatting>
  <conditionalFormatting sqref="M40">
    <cfRule type="expression" dxfId="193" priority="165">
      <formula>($I$40+$J$40)&gt;$F$40</formula>
    </cfRule>
  </conditionalFormatting>
  <conditionalFormatting sqref="M41">
    <cfRule type="expression" dxfId="192" priority="164">
      <formula>($I$41+$J$41)&gt;$F$41</formula>
    </cfRule>
  </conditionalFormatting>
  <conditionalFormatting sqref="M42">
    <cfRule type="expression" dxfId="191" priority="163">
      <formula>($I$42+$J$42)&gt;$F$42</formula>
    </cfRule>
  </conditionalFormatting>
  <conditionalFormatting sqref="M43">
    <cfRule type="expression" dxfId="190" priority="162">
      <formula>($I$43+$J$43)&gt;$F$43</formula>
    </cfRule>
  </conditionalFormatting>
  <conditionalFormatting sqref="M44">
    <cfRule type="expression" dxfId="189" priority="161">
      <formula>($I$44+$J$44)&gt;$F$44</formula>
    </cfRule>
  </conditionalFormatting>
  <conditionalFormatting sqref="M45">
    <cfRule type="expression" dxfId="188" priority="160">
      <formula>($I$45+$J$45)&gt;$F$45</formula>
    </cfRule>
  </conditionalFormatting>
  <conditionalFormatting sqref="M46">
    <cfRule type="expression" dxfId="187" priority="159">
      <formula>($I$46+$J$46)&gt;$F$46</formula>
    </cfRule>
  </conditionalFormatting>
  <conditionalFormatting sqref="M47">
    <cfRule type="expression" dxfId="186" priority="158">
      <formula>($I$47+$J$47)&gt;$F$47</formula>
    </cfRule>
  </conditionalFormatting>
  <conditionalFormatting sqref="M48">
    <cfRule type="expression" dxfId="185" priority="157">
      <formula>($I$48+$J$48)&gt;$F$48</formula>
    </cfRule>
  </conditionalFormatting>
  <conditionalFormatting sqref="M49">
    <cfRule type="expression" dxfId="184" priority="156">
      <formula>($I$49+$J$49)&gt;$F$49</formula>
    </cfRule>
  </conditionalFormatting>
  <conditionalFormatting sqref="M50">
    <cfRule type="expression" dxfId="183" priority="155">
      <formula>($I$50+$J$50)&gt;$F$50</formula>
    </cfRule>
  </conditionalFormatting>
  <conditionalFormatting sqref="M51">
    <cfRule type="expression" dxfId="182" priority="154">
      <formula>($I$51+$J$51)&gt;$F$51</formula>
    </cfRule>
  </conditionalFormatting>
  <conditionalFormatting sqref="M52">
    <cfRule type="expression" dxfId="181" priority="153">
      <formula>($I$52+$J$52)&gt;$F$52</formula>
    </cfRule>
  </conditionalFormatting>
  <conditionalFormatting sqref="M53">
    <cfRule type="expression" dxfId="180" priority="152">
      <formula>($I$53+$J$53)&gt;$F$53</formula>
    </cfRule>
  </conditionalFormatting>
  <conditionalFormatting sqref="M54">
    <cfRule type="expression" dxfId="179" priority="151">
      <formula>($I$54+$J$54)&gt;$F$54</formula>
    </cfRule>
  </conditionalFormatting>
  <conditionalFormatting sqref="M55">
    <cfRule type="expression" dxfId="178" priority="150">
      <formula>($I$55+$J$55)&gt;$F$55</formula>
    </cfRule>
  </conditionalFormatting>
  <conditionalFormatting sqref="M56">
    <cfRule type="expression" dxfId="177" priority="149">
      <formula>($I$56+$J$56)&gt;$F$56</formula>
    </cfRule>
  </conditionalFormatting>
  <conditionalFormatting sqref="M57">
    <cfRule type="expression" dxfId="176" priority="148">
      <formula>($I$57+$J$57)&gt;$F$57</formula>
    </cfRule>
  </conditionalFormatting>
  <conditionalFormatting sqref="M58">
    <cfRule type="expression" dxfId="175" priority="147">
      <formula>($I$58+$J$58)&gt;$F$58</formula>
    </cfRule>
  </conditionalFormatting>
  <conditionalFormatting sqref="M59">
    <cfRule type="expression" dxfId="174" priority="146">
      <formula>($I$59+$J$59)&gt;$F$59</formula>
    </cfRule>
  </conditionalFormatting>
  <conditionalFormatting sqref="M60">
    <cfRule type="expression" dxfId="173" priority="145">
      <formula>($I$60+$J$60)&gt;$F$60</formula>
    </cfRule>
  </conditionalFormatting>
  <conditionalFormatting sqref="M61">
    <cfRule type="expression" dxfId="172" priority="144">
      <formula>($I$61+$J$61)&gt;$F$61</formula>
    </cfRule>
  </conditionalFormatting>
  <conditionalFormatting sqref="M62">
    <cfRule type="expression" dxfId="171" priority="143">
      <formula>($I$62+$J$62)&gt;$F$62</formula>
    </cfRule>
  </conditionalFormatting>
  <conditionalFormatting sqref="M63">
    <cfRule type="expression" dxfId="170" priority="142">
      <formula>($I$63+$J$63)&gt;$F$63</formula>
    </cfRule>
  </conditionalFormatting>
  <conditionalFormatting sqref="M64">
    <cfRule type="expression" dxfId="169" priority="141">
      <formula>($I$64+$J$64)&gt;$F$64</formula>
    </cfRule>
  </conditionalFormatting>
  <conditionalFormatting sqref="M65">
    <cfRule type="expression" dxfId="168" priority="140">
      <formula>($I$65+$J$65)&gt;$F$65</formula>
    </cfRule>
  </conditionalFormatting>
  <conditionalFormatting sqref="M66">
    <cfRule type="expression" dxfId="167" priority="139">
      <formula>($I$66+$J$66)&gt;$F$66</formula>
    </cfRule>
  </conditionalFormatting>
  <conditionalFormatting sqref="M67">
    <cfRule type="expression" dxfId="166" priority="138">
      <formula>($I$67+$J$67)&gt;$F$67</formula>
    </cfRule>
  </conditionalFormatting>
  <conditionalFormatting sqref="M68">
    <cfRule type="expression" dxfId="165" priority="137">
      <formula>($I$68+$J$68)&gt;$F$68</formula>
    </cfRule>
  </conditionalFormatting>
  <conditionalFormatting sqref="M69">
    <cfRule type="expression" dxfId="164" priority="136">
      <formula>($I$69+$J$69)&gt;$F$69</formula>
    </cfRule>
  </conditionalFormatting>
  <conditionalFormatting sqref="M70">
    <cfRule type="expression" dxfId="163" priority="135">
      <formula>($I$70+$J$70)&gt;$F$70</formula>
    </cfRule>
  </conditionalFormatting>
  <conditionalFormatting sqref="M71">
    <cfRule type="expression" dxfId="162" priority="134">
      <formula>($I$71+$J$71)&gt;$F$71</formula>
    </cfRule>
  </conditionalFormatting>
  <conditionalFormatting sqref="M72">
    <cfRule type="expression" dxfId="161" priority="133">
      <formula>($I$72+$J$72)&gt;$F$72</formula>
    </cfRule>
  </conditionalFormatting>
  <conditionalFormatting sqref="M73">
    <cfRule type="expression" dxfId="160" priority="132">
      <formula>($I$73+$J$73)&gt;$F$73</formula>
    </cfRule>
  </conditionalFormatting>
  <conditionalFormatting sqref="M74">
    <cfRule type="expression" dxfId="159" priority="131">
      <formula>($I$74+$J$74)&gt;$F$74</formula>
    </cfRule>
  </conditionalFormatting>
  <conditionalFormatting sqref="M75">
    <cfRule type="expression" dxfId="158" priority="130">
      <formula>($I$75+$J$75)&gt;$F$75</formula>
    </cfRule>
  </conditionalFormatting>
  <conditionalFormatting sqref="K16">
    <cfRule type="expression" dxfId="157" priority="129">
      <formula>AND($H$16&gt;$E$16,$K$16="")</formula>
    </cfRule>
    <cfRule type="expression" dxfId="156" priority="69">
      <formula>AND($H$16&lt;$E$16,$K$16="")</formula>
    </cfRule>
  </conditionalFormatting>
  <conditionalFormatting sqref="K17">
    <cfRule type="expression" dxfId="155" priority="128">
      <formula>"A($H$17&gt;$E$17;$K$17="""")"</formula>
    </cfRule>
    <cfRule type="expression" dxfId="154" priority="68">
      <formula>AND($H$17&lt;$E$17,$K$17="")</formula>
    </cfRule>
  </conditionalFormatting>
  <conditionalFormatting sqref="K18">
    <cfRule type="expression" dxfId="153" priority="127">
      <formula>AND($H$18&gt;$E$18,$K$18="")</formula>
    </cfRule>
    <cfRule type="expression" dxfId="152" priority="67">
      <formula>AND($H$18&lt;$E$18,$K$18="")</formula>
    </cfRule>
  </conditionalFormatting>
  <conditionalFormatting sqref="K19">
    <cfRule type="expression" dxfId="151" priority="126">
      <formula>AND($H$19&gt;$E$19,$K$19="")</formula>
    </cfRule>
    <cfRule type="expression" dxfId="150" priority="66">
      <formula>AND($H$19&lt;$E$19,$K$19="")</formula>
    </cfRule>
  </conditionalFormatting>
  <conditionalFormatting sqref="K20">
    <cfRule type="expression" dxfId="149" priority="125">
      <formula>AND($H$20&gt;$E$20,$K$20="")</formula>
    </cfRule>
    <cfRule type="expression" dxfId="148" priority="65">
      <formula>AND($H$20&lt;$E$20,$K$20="")</formula>
    </cfRule>
  </conditionalFormatting>
  <conditionalFormatting sqref="K21">
    <cfRule type="expression" dxfId="147" priority="124">
      <formula>AND($H$21&gt;$E$21,$K$21="")</formula>
    </cfRule>
    <cfRule type="expression" dxfId="146" priority="64">
      <formula>AND($H$21&lt;$E$21,$K$21="")</formula>
    </cfRule>
  </conditionalFormatting>
  <conditionalFormatting sqref="K22">
    <cfRule type="expression" dxfId="145" priority="123">
      <formula>AND($H$22&gt;$E$22,$K$22="")</formula>
    </cfRule>
    <cfRule type="expression" dxfId="144" priority="63">
      <formula>AND($H$22&lt;$E$22,$K$22="")</formula>
    </cfRule>
  </conditionalFormatting>
  <conditionalFormatting sqref="K23">
    <cfRule type="expression" dxfId="143" priority="122">
      <formula>AND($H$23&gt;$E$23,$K$23="")</formula>
    </cfRule>
    <cfRule type="expression" dxfId="142" priority="62">
      <formula>AND($H$23&lt;$E$23,$K$23="")</formula>
    </cfRule>
  </conditionalFormatting>
  <conditionalFormatting sqref="K24">
    <cfRule type="expression" dxfId="141" priority="121">
      <formula>AND($H$24&gt;$E$24,$K$24="")</formula>
    </cfRule>
    <cfRule type="expression" dxfId="140" priority="61">
      <formula>AND($H$24&lt;$E$24,$K$24="")</formula>
    </cfRule>
  </conditionalFormatting>
  <conditionalFormatting sqref="K25">
    <cfRule type="expression" dxfId="139" priority="120">
      <formula>AND($H$25&gt;$E$25,$K$25="")</formula>
    </cfRule>
    <cfRule type="expression" dxfId="138" priority="60">
      <formula>AND($H$25&lt;$E$25,$K$25="")</formula>
    </cfRule>
  </conditionalFormatting>
  <conditionalFormatting sqref="K26">
    <cfRule type="expression" dxfId="137" priority="119">
      <formula>AND($H$26&gt;$E$26,$K$26="")</formula>
    </cfRule>
    <cfRule type="expression" dxfId="136" priority="59">
      <formula>AND($H$26&lt;$E$26,$K$26="")</formula>
    </cfRule>
  </conditionalFormatting>
  <conditionalFormatting sqref="K27">
    <cfRule type="expression" dxfId="135" priority="118">
      <formula>AND($H$27&gt;$E$27,$K$27="")</formula>
    </cfRule>
    <cfRule type="expression" dxfId="134" priority="58">
      <formula>AND($H$27&lt;$E$27,$K$27="")</formula>
    </cfRule>
  </conditionalFormatting>
  <conditionalFormatting sqref="K28">
    <cfRule type="expression" dxfId="133" priority="117">
      <formula>AND($H$28&gt;$E$28,$K$28="")</formula>
    </cfRule>
    <cfRule type="expression" dxfId="132" priority="57">
      <formula>AND($H$28&lt;$E$28,$K$28="")</formula>
    </cfRule>
  </conditionalFormatting>
  <conditionalFormatting sqref="K29">
    <cfRule type="expression" dxfId="131" priority="116">
      <formula>AND($H$29&gt;$E$29,$K$29="")</formula>
    </cfRule>
    <cfRule type="expression" dxfId="130" priority="56">
      <formula>AND($H$29&lt;$E$29,$K$29="")</formula>
    </cfRule>
  </conditionalFormatting>
  <conditionalFormatting sqref="K30">
    <cfRule type="expression" dxfId="129" priority="115">
      <formula>AND($H$30&gt;$E$30,$K$30="")</formula>
    </cfRule>
    <cfRule type="expression" dxfId="128" priority="55">
      <formula>AND($H$30&lt;$E$30,$K$30="")</formula>
    </cfRule>
  </conditionalFormatting>
  <conditionalFormatting sqref="K31">
    <cfRule type="expression" dxfId="127" priority="114">
      <formula>AND($H$31&gt;$E$31,$K$31="")</formula>
    </cfRule>
    <cfRule type="expression" dxfId="126" priority="54">
      <formula>AND($H$31&lt;$E$31,$K$31="")</formula>
    </cfRule>
  </conditionalFormatting>
  <conditionalFormatting sqref="K32">
    <cfRule type="expression" dxfId="125" priority="113">
      <formula>AND($H$32&gt;$E$32,$K$32="")</formula>
    </cfRule>
    <cfRule type="expression" dxfId="124" priority="53">
      <formula>AND($H$32&lt;$E$32,$K$32="")</formula>
    </cfRule>
  </conditionalFormatting>
  <conditionalFormatting sqref="K33">
    <cfRule type="expression" dxfId="123" priority="112">
      <formula>AND($H$33&gt;$E$33,$K$33="")</formula>
    </cfRule>
    <cfRule type="expression" dxfId="122" priority="52">
      <formula>AND($H$33&lt;$E$33,$K$33="")</formula>
    </cfRule>
  </conditionalFormatting>
  <conditionalFormatting sqref="K34">
    <cfRule type="expression" dxfId="121" priority="111">
      <formula>AND($H$34&gt;$E$34,$K$34="")</formula>
    </cfRule>
    <cfRule type="expression" dxfId="120" priority="51">
      <formula>AND($H$34&lt;$E$34,$K$34="")</formula>
    </cfRule>
  </conditionalFormatting>
  <conditionalFormatting sqref="K35">
    <cfRule type="expression" dxfId="119" priority="110">
      <formula>AND($H$35&gt;$E$35,$K$35="")</formula>
    </cfRule>
    <cfRule type="expression" dxfId="118" priority="50">
      <formula>AND($H$35&lt;$E$35,$K$35="")</formula>
    </cfRule>
  </conditionalFormatting>
  <conditionalFormatting sqref="K36">
    <cfRule type="expression" dxfId="117" priority="109">
      <formula>AND($H$36&gt;$E$36,$K$36="")</formula>
    </cfRule>
    <cfRule type="expression" dxfId="116" priority="49">
      <formula>AND($H$36&lt;$E$36,$K$36="")</formula>
    </cfRule>
  </conditionalFormatting>
  <conditionalFormatting sqref="K37">
    <cfRule type="expression" dxfId="115" priority="108">
      <formula>AND($H$37&gt;$E$37,$K$37="")</formula>
    </cfRule>
    <cfRule type="expression" dxfId="114" priority="48">
      <formula>AND($H$37&lt;$E$37,$K$37="")</formula>
    </cfRule>
  </conditionalFormatting>
  <conditionalFormatting sqref="K38">
    <cfRule type="expression" dxfId="113" priority="107">
      <formula>AND($H$38&gt;$E$38,$K$38="")</formula>
    </cfRule>
    <cfRule type="expression" dxfId="112" priority="47">
      <formula>AND($H$38&lt;$E$38,$K$38="")</formula>
    </cfRule>
  </conditionalFormatting>
  <conditionalFormatting sqref="K39">
    <cfRule type="expression" dxfId="111" priority="106">
      <formula>AND($H$39&gt;$E$39,$K$39="")</formula>
    </cfRule>
    <cfRule type="expression" dxfId="110" priority="46">
      <formula>AND($H$39&lt;$E$39,$K$39="")</formula>
    </cfRule>
  </conditionalFormatting>
  <conditionalFormatting sqref="K40">
    <cfRule type="expression" dxfId="109" priority="105">
      <formula>AND($H$40&gt;$E$40,$K$40="")</formula>
    </cfRule>
    <cfRule type="expression" dxfId="108" priority="45">
      <formula>AND($H$40&lt;$E$40,$K$40="")</formula>
    </cfRule>
  </conditionalFormatting>
  <conditionalFormatting sqref="K41">
    <cfRule type="expression" dxfId="107" priority="104">
      <formula>AND($H$41&gt;$E$41,$K$41="")</formula>
    </cfRule>
    <cfRule type="expression" dxfId="106" priority="44">
      <formula>AND($H$41&lt;$E$41,$K$41="")</formula>
    </cfRule>
  </conditionalFormatting>
  <conditionalFormatting sqref="K42">
    <cfRule type="expression" dxfId="105" priority="103">
      <formula>AND($H$42&gt;$E$42,$K$42="")</formula>
    </cfRule>
    <cfRule type="expression" dxfId="104" priority="43">
      <formula>AND($H$42&lt;$E$42,$K$42="")</formula>
    </cfRule>
  </conditionalFormatting>
  <conditionalFormatting sqref="K43">
    <cfRule type="expression" dxfId="103" priority="102">
      <formula>AND($H$43&gt;$E$43,$K$43="")</formula>
    </cfRule>
    <cfRule type="expression" dxfId="102" priority="42">
      <formula>AND($H$43&lt;$E$43,$K$43="")</formula>
    </cfRule>
  </conditionalFormatting>
  <conditionalFormatting sqref="K44">
    <cfRule type="expression" dxfId="101" priority="101">
      <formula>AND($H$44&gt;$E$44,$K$44="")</formula>
    </cfRule>
    <cfRule type="expression" dxfId="100" priority="41">
      <formula>AND($H$44&lt;$E$44,$K$44="")</formula>
    </cfRule>
  </conditionalFormatting>
  <conditionalFormatting sqref="K45">
    <cfRule type="expression" dxfId="99" priority="100">
      <formula>AND($H$45&gt;$E$45,$K$45="")</formula>
    </cfRule>
    <cfRule type="expression" dxfId="98" priority="40">
      <formula>AND($H$45&lt;$E$45,$K$45="")</formula>
    </cfRule>
  </conditionalFormatting>
  <conditionalFormatting sqref="K46">
    <cfRule type="expression" dxfId="97" priority="99">
      <formula>AND($H$46&gt;$E$46,$K$46="")</formula>
    </cfRule>
    <cfRule type="expression" dxfId="96" priority="39">
      <formula>AND($H$46&lt;$E$46,$K$46="")</formula>
    </cfRule>
  </conditionalFormatting>
  <conditionalFormatting sqref="K47">
    <cfRule type="expression" dxfId="95" priority="98">
      <formula>AND($H$47&gt;$E$47,$K$47="")</formula>
    </cfRule>
    <cfRule type="expression" dxfId="94" priority="38">
      <formula>AND($H$47&lt;$E$47,$K$47="")</formula>
    </cfRule>
  </conditionalFormatting>
  <conditionalFormatting sqref="K48">
    <cfRule type="expression" dxfId="93" priority="97">
      <formula>AND($H$48&gt;$E$48,$K$48="")</formula>
    </cfRule>
    <cfRule type="expression" dxfId="92" priority="37">
      <formula>AND($H$48&lt;$E$48,$K$48="")</formula>
    </cfRule>
  </conditionalFormatting>
  <conditionalFormatting sqref="K49">
    <cfRule type="expression" dxfId="91" priority="96">
      <formula>AND($H$49&gt;$E$49,$K$49="")</formula>
    </cfRule>
    <cfRule type="expression" dxfId="90" priority="36">
      <formula>AND($H$49&lt;$E$49,$K$49="")</formula>
    </cfRule>
  </conditionalFormatting>
  <conditionalFormatting sqref="K50">
    <cfRule type="expression" dxfId="89" priority="95">
      <formula>AND($H$50&gt;$E$50,$K$50="")</formula>
    </cfRule>
    <cfRule type="expression" dxfId="88" priority="35">
      <formula>AND($H$50&lt;$E$50,$K$50="")</formula>
    </cfRule>
  </conditionalFormatting>
  <conditionalFormatting sqref="K51">
    <cfRule type="expression" dxfId="87" priority="94">
      <formula>AND($H$51&gt;$E$51,$K$51="")</formula>
    </cfRule>
    <cfRule type="expression" dxfId="86" priority="34">
      <formula>AND($H$51&lt;$E$51,$K$51="")</formula>
    </cfRule>
  </conditionalFormatting>
  <conditionalFormatting sqref="K52">
    <cfRule type="expression" dxfId="85" priority="93">
      <formula>AND($H$52&gt;$E$52,$K$52="")</formula>
    </cfRule>
    <cfRule type="expression" dxfId="84" priority="33">
      <formula>AND($H$52&lt;$E$52,$K$52="")</formula>
    </cfRule>
  </conditionalFormatting>
  <conditionalFormatting sqref="K53">
    <cfRule type="expression" dxfId="83" priority="92">
      <formula>AND($H$53&gt;$E$53,$K$53="")</formula>
    </cfRule>
    <cfRule type="expression" dxfId="82" priority="32">
      <formula>AND($H$53&lt;$E$53,$K$53="")</formula>
    </cfRule>
  </conditionalFormatting>
  <conditionalFormatting sqref="K54">
    <cfRule type="expression" dxfId="81" priority="91">
      <formula>AND($H$54&gt;$E$54,$K$54="")</formula>
    </cfRule>
    <cfRule type="expression" dxfId="80" priority="31">
      <formula>AND($H$54&lt;$E$54,$K$54="")</formula>
    </cfRule>
  </conditionalFormatting>
  <conditionalFormatting sqref="K55">
    <cfRule type="expression" dxfId="79" priority="90">
      <formula>AND($H$55&gt;$E$55,$K$55="")</formula>
    </cfRule>
    <cfRule type="expression" dxfId="78" priority="30">
      <formula>AND($H$55&lt;$E$55,$K$55="")</formula>
    </cfRule>
  </conditionalFormatting>
  <conditionalFormatting sqref="K56">
    <cfRule type="expression" dxfId="77" priority="89">
      <formula>AND($H$56&gt;$E$56,$K$56="")</formula>
    </cfRule>
    <cfRule type="expression" dxfId="76" priority="29">
      <formula>AND($H$56&lt;$E$56,$K$56="")</formula>
    </cfRule>
  </conditionalFormatting>
  <conditionalFormatting sqref="K57">
    <cfRule type="expression" dxfId="75" priority="88">
      <formula>AND($H$57&gt;$E$57,$K$57="")</formula>
    </cfRule>
    <cfRule type="expression" dxfId="74" priority="28">
      <formula>AND($H$57&lt;$E$57,$K$57="")</formula>
    </cfRule>
  </conditionalFormatting>
  <conditionalFormatting sqref="K58">
    <cfRule type="expression" dxfId="73" priority="87">
      <formula>AND($H$58&gt;$E$58,$K$58="")</formula>
    </cfRule>
    <cfRule type="expression" dxfId="72" priority="27">
      <formula>AND($H$58&lt;$E$58,$K$58="")</formula>
    </cfRule>
  </conditionalFormatting>
  <conditionalFormatting sqref="K59">
    <cfRule type="expression" dxfId="71" priority="86">
      <formula>AND($H$59&gt;$E$59,$K$59="")</formula>
    </cfRule>
    <cfRule type="expression" dxfId="70" priority="26">
      <formula>AND($H$59&lt;$E$59,$K$59="")</formula>
    </cfRule>
  </conditionalFormatting>
  <conditionalFormatting sqref="K60">
    <cfRule type="expression" dxfId="69" priority="85">
      <formula>AND($H$60&gt;$E$60,$K$60="")</formula>
    </cfRule>
    <cfRule type="expression" dxfId="68" priority="25">
      <formula>AND($H$60&lt;$E$60,$K$60="")</formula>
    </cfRule>
  </conditionalFormatting>
  <conditionalFormatting sqref="K61">
    <cfRule type="expression" dxfId="67" priority="84">
      <formula>AND($H$61&gt;$E$61,$K$61="")</formula>
    </cfRule>
    <cfRule type="expression" dxfId="66" priority="24">
      <formula>AND($H$61&lt;$E$61,$K$61="")</formula>
    </cfRule>
  </conditionalFormatting>
  <conditionalFormatting sqref="K62">
    <cfRule type="expression" dxfId="65" priority="83">
      <formula>AND($H$62&gt;$E$62,$K$62="")</formula>
    </cfRule>
    <cfRule type="expression" dxfId="64" priority="23">
      <formula>AND($H$62&lt;$E$62,$K$62="")</formula>
    </cfRule>
  </conditionalFormatting>
  <conditionalFormatting sqref="K63">
    <cfRule type="expression" dxfId="63" priority="82">
      <formula>AND($H$63&gt;$E$63,$K$63="")</formula>
    </cfRule>
    <cfRule type="expression" dxfId="62" priority="22">
      <formula>AND($H$63&lt;$E$63,$K$63="")</formula>
    </cfRule>
  </conditionalFormatting>
  <conditionalFormatting sqref="K64">
    <cfRule type="expression" dxfId="61" priority="81">
      <formula>AND($H$64&gt;$E$64,$K$64="")</formula>
    </cfRule>
    <cfRule type="expression" dxfId="60" priority="21">
      <formula>AND($H$64&lt;$E$64,$K$64="")</formula>
    </cfRule>
  </conditionalFormatting>
  <conditionalFormatting sqref="K65">
    <cfRule type="expression" dxfId="59" priority="80">
      <formula>AND($H$65&gt;$E$65,$K$65="")</formula>
    </cfRule>
    <cfRule type="expression" dxfId="58" priority="20">
      <formula>AND($H$65&lt;$E$65,$K$65="")</formula>
    </cfRule>
  </conditionalFormatting>
  <conditionalFormatting sqref="K66">
    <cfRule type="expression" dxfId="57" priority="79">
      <formula>AND($H$66&gt;$E$66,$K$66="")</formula>
    </cfRule>
    <cfRule type="expression" dxfId="56" priority="19">
      <formula>AND($H$66&lt;$E$66,$K$66="")</formula>
    </cfRule>
  </conditionalFormatting>
  <conditionalFormatting sqref="K67">
    <cfRule type="expression" dxfId="55" priority="78">
      <formula>AND($H$67&gt;$E$67,$K$67="")</formula>
    </cfRule>
    <cfRule type="expression" dxfId="54" priority="18">
      <formula>AND($H$67&lt;$E$67,$K$67="")</formula>
    </cfRule>
  </conditionalFormatting>
  <conditionalFormatting sqref="K68">
    <cfRule type="expression" dxfId="53" priority="77">
      <formula>AND($H$68&gt;$E$68,$K$68="")</formula>
    </cfRule>
    <cfRule type="expression" dxfId="52" priority="17">
      <formula>AND($H$68&lt;$E$68,$K$68="")</formula>
    </cfRule>
  </conditionalFormatting>
  <conditionalFormatting sqref="K69">
    <cfRule type="expression" dxfId="51" priority="76">
      <formula>AND($H$69&gt;$E$69,$K$69="")</formula>
    </cfRule>
    <cfRule type="expression" dxfId="50" priority="16">
      <formula>AND($H$69&lt;$E$69,$K$69="")</formula>
    </cfRule>
  </conditionalFormatting>
  <conditionalFormatting sqref="K70">
    <cfRule type="expression" dxfId="49" priority="75">
      <formula>AND($H$70&gt;$E$70,$K$70="")</formula>
    </cfRule>
    <cfRule type="expression" dxfId="48" priority="15">
      <formula>AND($H$70&lt;$E$70,$K$70="")</formula>
    </cfRule>
  </conditionalFormatting>
  <conditionalFormatting sqref="K71">
    <cfRule type="expression" dxfId="47" priority="74">
      <formula>AND($H$71&gt;$E$71,$K$71="")</formula>
    </cfRule>
    <cfRule type="expression" dxfId="46" priority="14">
      <formula>AND($H$71&lt;$E$71,$K$71="")</formula>
    </cfRule>
  </conditionalFormatting>
  <conditionalFormatting sqref="K72">
    <cfRule type="expression" dxfId="45" priority="73">
      <formula>AND($H$72&gt;$E$72,$K$72="")</formula>
    </cfRule>
    <cfRule type="expression" dxfId="44" priority="13">
      <formula>AND($H$72&lt;$E$72,$K$72="")</formula>
    </cfRule>
  </conditionalFormatting>
  <conditionalFormatting sqref="K73">
    <cfRule type="expression" dxfId="43" priority="72">
      <formula>AND($H$73&gt;$E$73,$K$73="")</formula>
    </cfRule>
    <cfRule type="expression" dxfId="42" priority="12">
      <formula>AND($H$73&lt;$E$73,$K$73="")</formula>
    </cfRule>
  </conditionalFormatting>
  <conditionalFormatting sqref="K74">
    <cfRule type="expression" dxfId="41" priority="71">
      <formula>AND($H$74&gt;$E$74,$K$74="")</formula>
    </cfRule>
    <cfRule type="expression" dxfId="40" priority="11">
      <formula>AND($H$74&lt;$E$74,$K$74="")</formula>
    </cfRule>
  </conditionalFormatting>
  <conditionalFormatting sqref="K75">
    <cfRule type="expression" dxfId="39" priority="70">
      <formula>AND($H$75&gt;$E$75,$K$75="")</formula>
    </cfRule>
    <cfRule type="expression" dxfId="38" priority="10">
      <formula>AND($H$75&lt;$E$75,$K$75="")</formula>
    </cfRule>
  </conditionalFormatting>
  <pageMargins left="0.70866141732283472" right="0.70866141732283472" top="0.78740157480314965" bottom="0.78740157480314965" header="0.31496062992125984" footer="0.31496062992125984"/>
  <pageSetup paperSize="9" scale="77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20" operator="greaterThan" id="{A4F209C8-E15D-40E5-9FC5-6FD055730966}">
            <xm:f>$F$19*'část C zaměstnanci'!$E$5*1000</xm:f>
            <x14:dxf>
              <fill>
                <patternFill>
                  <bgColor theme="5" tint="0.59996337778862885"/>
                </patternFill>
              </fill>
            </x14:dxf>
          </x14:cfRule>
          <xm:sqref>N19</xm:sqref>
        </x14:conditionalFormatting>
        <x14:conditionalFormatting xmlns:xm="http://schemas.microsoft.com/office/excel/2006/main">
          <x14:cfRule type="cellIs" priority="219" operator="greaterThan" id="{C38206BD-EFA8-4EFC-B289-C128AEFFF331}">
            <xm:f>$F$20*'část C zaměstnanci'!$E$6*1000</xm:f>
            <x14:dxf>
              <fill>
                <patternFill>
                  <bgColor theme="5" tint="0.59996337778862885"/>
                </patternFill>
              </fill>
            </x14:dxf>
          </x14:cfRule>
          <xm:sqref>N20</xm:sqref>
        </x14:conditionalFormatting>
        <x14:conditionalFormatting xmlns:xm="http://schemas.microsoft.com/office/excel/2006/main">
          <x14:cfRule type="cellIs" priority="218" operator="greaterThan" id="{6FF8415B-64B3-4D0C-9D20-79888BC43096}">
            <xm:f>$F$21*'část C zaměstnanci'!$E$11*1000</xm:f>
            <x14:dxf>
              <fill>
                <patternFill>
                  <bgColor theme="5" tint="0.59996337778862885"/>
                </patternFill>
              </fill>
            </x14:dxf>
          </x14:cfRule>
          <xm:sqref>N21</xm:sqref>
        </x14:conditionalFormatting>
        <x14:conditionalFormatting xmlns:xm="http://schemas.microsoft.com/office/excel/2006/main">
          <x14:cfRule type="cellIs" priority="217" operator="greaterThan" id="{9CFF743E-B3FF-4D79-8453-885EA44DF96C}">
            <xm:f>$F$22*'část C zaměstnanci'!$E$25*1000</xm:f>
            <x14:dxf>
              <fill>
                <patternFill>
                  <bgColor theme="5" tint="0.59996337778862885"/>
                </patternFill>
              </fill>
            </x14:dxf>
          </x14:cfRule>
          <xm:sqref>N22</xm:sqref>
        </x14:conditionalFormatting>
        <x14:conditionalFormatting xmlns:xm="http://schemas.microsoft.com/office/excel/2006/main">
          <x14:cfRule type="cellIs" priority="216" operator="greaterThan" id="{7FE6C585-68E2-4619-9B88-94AA590926E6}">
            <xm:f>$F$23*'část C zaměstnanci'!$E$34*1000</xm:f>
            <x14:dxf>
              <fill>
                <patternFill>
                  <bgColor theme="5" tint="0.59996337778862885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ellIs" priority="215" operator="greaterThan" id="{EC32E3E0-B398-4BF9-9A2D-569390C90ED5}">
            <xm:f>$F$24*'část C zaměstnanci'!$E$35*1000</xm:f>
            <x14:dxf>
              <fill>
                <patternFill>
                  <bgColor theme="5" tint="0.59996337778862885"/>
                </patternFill>
              </fill>
            </x14:dxf>
          </x14:cfRule>
          <xm:sqref>N24</xm:sqref>
        </x14:conditionalFormatting>
        <x14:conditionalFormatting xmlns:xm="http://schemas.microsoft.com/office/excel/2006/main">
          <x14:cfRule type="cellIs" priority="214" operator="greaterThan" id="{D3FBD86C-7DC0-41CB-98D0-B1FA7A0D953B}">
            <xm:f>$F$26*'část C zaměstnanci'!$E$37*1000</xm:f>
            <x14:dxf>
              <fill>
                <patternFill>
                  <bgColor theme="5" tint="0.59996337778862885"/>
                </patternFill>
              </fill>
            </x14:dxf>
          </x14:cfRule>
          <xm:sqref>N26</xm:sqref>
        </x14:conditionalFormatting>
        <x14:conditionalFormatting xmlns:xm="http://schemas.microsoft.com/office/excel/2006/main">
          <x14:cfRule type="cellIs" priority="213" operator="greaterThan" id="{66714A72-D4AE-4C63-9C72-CC9CC794B053}">
            <xm:f>$F$27*'část C zaměstnanci'!$E$43*1000</xm:f>
            <x14:dxf>
              <fill>
                <patternFill>
                  <bgColor theme="5" tint="0.59996337778862885"/>
                </patternFill>
              </fill>
            </x14:dxf>
          </x14:cfRule>
          <xm:sqref>N27</xm:sqref>
        </x14:conditionalFormatting>
        <x14:conditionalFormatting xmlns:xm="http://schemas.microsoft.com/office/excel/2006/main">
          <x14:cfRule type="cellIs" priority="212" operator="greaterThan" id="{B19DC205-74BF-4635-A22D-92E6451B4253}">
            <xm:f>$F$28*'část C zaměstnanci'!$E$47*1000</xm:f>
            <x14:dxf>
              <fill>
                <patternFill>
                  <bgColor theme="5" tint="0.59996337778862885"/>
                </patternFill>
              </fill>
            </x14:dxf>
          </x14:cfRule>
          <xm:sqref>N28</xm:sqref>
        </x14:conditionalFormatting>
        <x14:conditionalFormatting xmlns:xm="http://schemas.microsoft.com/office/excel/2006/main">
          <x14:cfRule type="cellIs" priority="211" operator="greaterThan" id="{B25E9C81-3774-4CB7-900E-09E9E8F1265F}">
            <xm:f>$F$31*'část C zaměstnanci'!$G$5*1000</xm:f>
            <x14:dxf>
              <fill>
                <patternFill>
                  <bgColor theme="5" tint="0.59996337778862885"/>
                </patternFill>
              </fill>
            </x14:dxf>
          </x14:cfRule>
          <xm:sqref>N31</xm:sqref>
        </x14:conditionalFormatting>
        <x14:conditionalFormatting xmlns:xm="http://schemas.microsoft.com/office/excel/2006/main">
          <x14:cfRule type="cellIs" priority="210" operator="greaterThan" id="{092263CC-8F46-463F-B60E-4F3130128D0A}">
            <xm:f>$F$32*'část C zaměstnanci'!$G$6*1000</xm:f>
            <x14:dxf>
              <fill>
                <patternFill>
                  <bgColor theme="5" tint="0.59996337778862885"/>
                </patternFill>
              </fill>
            </x14:dxf>
          </x14:cfRule>
          <xm:sqref>N32</xm:sqref>
        </x14:conditionalFormatting>
        <x14:conditionalFormatting xmlns:xm="http://schemas.microsoft.com/office/excel/2006/main">
          <x14:cfRule type="cellIs" priority="209" operator="greaterThan" id="{C0A99C78-FDF0-4E6F-8BAE-54D4BEBB7874}">
            <xm:f>$F$33*'část C zaměstnanci'!$G$11*1000</xm:f>
            <x14:dxf>
              <fill>
                <patternFill>
                  <bgColor theme="5" tint="0.59996337778862885"/>
                </patternFill>
              </fill>
            </x14:dxf>
          </x14:cfRule>
          <xm:sqref>N33</xm:sqref>
        </x14:conditionalFormatting>
        <x14:conditionalFormatting xmlns:xm="http://schemas.microsoft.com/office/excel/2006/main">
          <x14:cfRule type="cellIs" priority="208" operator="greaterThan" id="{26B5EFA6-EAA0-4359-970A-A69309EFAE9B}">
            <xm:f>$F$34*'část C zaměstnanci'!$G$25*1000</xm:f>
            <x14:dxf>
              <fill>
                <patternFill>
                  <bgColor theme="5" tint="0.59996337778862885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cellIs" priority="207" operator="greaterThan" id="{EDB00170-BA7E-4ECB-ADA1-0B5B0A3BECC4}">
            <xm:f>$F$35*'část C zaměstnanci'!$G$34*1000</xm:f>
            <x14:dxf>
              <fill>
                <patternFill>
                  <bgColor theme="5" tint="0.59996337778862885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ellIs" priority="206" operator="greaterThan" id="{A0A9D466-9733-470C-ABCF-64530E34A822}">
            <xm:f>$F$36*'část C zaměstnanci'!$G$35*1000</xm:f>
            <x14:dxf>
              <fill>
                <patternFill>
                  <bgColor theme="5" tint="0.59996337778862885"/>
                </patternFill>
              </fill>
            </x14:dxf>
          </x14:cfRule>
          <xm:sqref>N36</xm:sqref>
        </x14:conditionalFormatting>
        <x14:conditionalFormatting xmlns:xm="http://schemas.microsoft.com/office/excel/2006/main">
          <x14:cfRule type="cellIs" priority="205" operator="greaterThan" id="{A9875668-E8AA-463B-A96D-082555629A20}">
            <xm:f>$F$38*'část C zaměstnanci'!$G$37*1000</xm:f>
            <x14:dxf>
              <fill>
                <patternFill>
                  <bgColor theme="5" tint="0.59996337778862885"/>
                </patternFill>
              </fill>
            </x14:dxf>
          </x14:cfRule>
          <xm:sqref>N38</xm:sqref>
        </x14:conditionalFormatting>
        <x14:conditionalFormatting xmlns:xm="http://schemas.microsoft.com/office/excel/2006/main">
          <x14:cfRule type="cellIs" priority="204" operator="greaterThan" id="{5D7194E0-8FD5-453A-BB12-9AB3961BDBEB}">
            <xm:f>$F$39*'část C zaměstnanci'!$G$43*1000</xm:f>
            <x14:dxf>
              <fill>
                <patternFill>
                  <bgColor theme="5" tint="0.59996337778862885"/>
                </patternFill>
              </fill>
            </x14:dxf>
          </x14:cfRule>
          <xm:sqref>N39</xm:sqref>
        </x14:conditionalFormatting>
        <x14:conditionalFormatting xmlns:xm="http://schemas.microsoft.com/office/excel/2006/main">
          <x14:cfRule type="cellIs" priority="203" operator="greaterThan" id="{55533663-C454-4D93-AC0E-BD9F0FCACF11}">
            <xm:f>$F$40*'část C zaměstnanci'!$G$47*1000</xm:f>
            <x14:dxf>
              <fill>
                <patternFill>
                  <bgColor theme="5" tint="0.59996337778862885"/>
                </patternFill>
              </fill>
            </x14:dxf>
          </x14:cfRule>
          <xm:sqref>N40</xm:sqref>
        </x14:conditionalFormatting>
        <x14:conditionalFormatting xmlns:xm="http://schemas.microsoft.com/office/excel/2006/main">
          <x14:cfRule type="cellIs" priority="202" operator="greaterThan" id="{90044EFD-7423-429F-B048-C8C21783B51E}">
            <xm:f>$F$43*'část C zaměstnanci'!$I$5*1000</xm:f>
            <x14:dxf>
              <fill>
                <patternFill>
                  <bgColor theme="5" tint="0.59996337778862885"/>
                </patternFill>
              </fill>
            </x14:dxf>
          </x14:cfRule>
          <xm:sqref>N43</xm:sqref>
        </x14:conditionalFormatting>
        <x14:conditionalFormatting xmlns:xm="http://schemas.microsoft.com/office/excel/2006/main">
          <x14:cfRule type="cellIs" priority="201" operator="greaterThan" id="{721DC146-8EA7-4B25-996F-79CFF824C79F}">
            <xm:f>$F$44*'část C zaměstnanci'!$I$6*1000</xm:f>
            <x14:dxf>
              <fill>
                <patternFill>
                  <bgColor theme="5" tint="0.59996337778862885"/>
                </patternFill>
              </fill>
            </x14:dxf>
          </x14:cfRule>
          <xm:sqref>N44</xm:sqref>
        </x14:conditionalFormatting>
        <x14:conditionalFormatting xmlns:xm="http://schemas.microsoft.com/office/excel/2006/main">
          <x14:cfRule type="cellIs" priority="200" operator="greaterThan" id="{A81DC15E-07A8-4B1E-B394-7E8B9D427BBF}">
            <xm:f>$F$45*'část C zaměstnanci'!$I$11*1000</xm:f>
            <x14:dxf>
              <fill>
                <patternFill>
                  <bgColor theme="5" tint="0.59996337778862885"/>
                </patternFill>
              </fill>
            </x14:dxf>
          </x14:cfRule>
          <xm:sqref>N45</xm:sqref>
        </x14:conditionalFormatting>
        <x14:conditionalFormatting xmlns:xm="http://schemas.microsoft.com/office/excel/2006/main">
          <x14:cfRule type="cellIs" priority="199" operator="greaterThan" id="{6C276455-5C2A-4CF4-8790-923D2FC7A8F9}">
            <xm:f>$F$46*'část C zaměstnanci'!$I$25*1000</xm:f>
            <x14:dxf>
              <fill>
                <patternFill>
                  <bgColor theme="5" tint="0.59996337778862885"/>
                </patternFill>
              </fill>
            </x14:dxf>
          </x14:cfRule>
          <xm:sqref>N46</xm:sqref>
        </x14:conditionalFormatting>
        <x14:conditionalFormatting xmlns:xm="http://schemas.microsoft.com/office/excel/2006/main">
          <x14:cfRule type="cellIs" priority="198" operator="greaterThan" id="{B17B64E0-A86D-4108-BD62-F9F10FD4ED1E}">
            <xm:f>$F$47*'část C zaměstnanci'!$I$34*1000</xm:f>
            <x14:dxf>
              <fill>
                <patternFill>
                  <bgColor theme="5" tint="0.59996337778862885"/>
                </patternFill>
              </fill>
            </x14:dxf>
          </x14:cfRule>
          <xm:sqref>N47</xm:sqref>
        </x14:conditionalFormatting>
        <x14:conditionalFormatting xmlns:xm="http://schemas.microsoft.com/office/excel/2006/main">
          <x14:cfRule type="cellIs" priority="197" operator="greaterThan" id="{4FDE8A65-C9D3-4E34-817C-C7EE8345C196}">
            <xm:f>$F$48*'část C zaměstnanci'!$I$35*1000</xm:f>
            <x14:dxf>
              <fill>
                <patternFill>
                  <bgColor theme="5" tint="0.59996337778862885"/>
                </patternFill>
              </fill>
            </x14:dxf>
          </x14:cfRule>
          <xm:sqref>N48</xm:sqref>
        </x14:conditionalFormatting>
        <x14:conditionalFormatting xmlns:xm="http://schemas.microsoft.com/office/excel/2006/main">
          <x14:cfRule type="cellIs" priority="196" operator="greaterThan" id="{93DDDD66-8ABF-4E47-9806-D5347A1C4860}">
            <xm:f>$F$50*'část C zaměstnanci'!$I$37*1000</xm:f>
            <x14:dxf>
              <fill>
                <patternFill>
                  <bgColor theme="5" tint="0.59996337778862885"/>
                </patternFill>
              </fill>
            </x14:dxf>
          </x14:cfRule>
          <xm:sqref>N50</xm:sqref>
        </x14:conditionalFormatting>
        <x14:conditionalFormatting xmlns:xm="http://schemas.microsoft.com/office/excel/2006/main">
          <x14:cfRule type="cellIs" priority="195" operator="greaterThan" id="{E6077DD2-3795-43B5-A79B-60F1DBFC991F}">
            <xm:f>$F$51*'část C zaměstnanci'!$I$43*1000</xm:f>
            <x14:dxf>
              <fill>
                <patternFill>
                  <bgColor theme="5" tint="0.59996337778862885"/>
                </patternFill>
              </fill>
            </x14:dxf>
          </x14:cfRule>
          <xm:sqref>N51</xm:sqref>
        </x14:conditionalFormatting>
        <x14:conditionalFormatting xmlns:xm="http://schemas.microsoft.com/office/excel/2006/main">
          <x14:cfRule type="cellIs" priority="194" operator="greaterThan" id="{661DE065-0E49-4744-8721-8BD11F35EFE5}">
            <xm:f>$F$52*'část C zaměstnanci'!$I$47*1000</xm:f>
            <x14:dxf>
              <fill>
                <patternFill>
                  <bgColor theme="5" tint="0.59996337778862885"/>
                </patternFill>
              </fill>
            </x14:dxf>
          </x14:cfRule>
          <xm:sqref>N52</xm:sqref>
        </x14:conditionalFormatting>
        <x14:conditionalFormatting xmlns:xm="http://schemas.microsoft.com/office/excel/2006/main">
          <x14:cfRule type="cellIs" priority="193" operator="greaterThan" id="{59FBD7E0-9072-415C-AEC0-FAEF5E8E4EDC}">
            <xm:f>$F$70*'část C zaměstnanci'!$J$4*1000</xm:f>
            <x14:dxf>
              <fill>
                <patternFill>
                  <bgColor theme="5" tint="0.59996337778862885"/>
                </patternFill>
              </fill>
            </x14:dxf>
          </x14:cfRule>
          <xm:sqref>N70</xm:sqref>
        </x14:conditionalFormatting>
        <x14:conditionalFormatting xmlns:xm="http://schemas.microsoft.com/office/excel/2006/main">
          <x14:cfRule type="cellIs" priority="192" operator="greaterThan" id="{C1102315-EE31-40B0-B9A4-680233DC162A}">
            <xm:f>$F$71*'část C zaměstnanci'!$J$36*1000</xm:f>
            <x14:dxf>
              <fill>
                <patternFill>
                  <bgColor theme="5" tint="0.59996337778862885"/>
                </patternFill>
              </fill>
            </x14:dxf>
          </x14:cfRule>
          <xm:sqref>N71</xm:sqref>
        </x14:conditionalFormatting>
        <x14:conditionalFormatting xmlns:xm="http://schemas.microsoft.com/office/excel/2006/main">
          <x14:cfRule type="expression" priority="9" id="{CED18F15-2A94-4702-81E1-E2A5DAAD53F3}">
            <xm:f>($F$19/'část C zaměstnanci'!$E$5/4)&lt;22400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O19</xm:sqref>
        </x14:conditionalFormatting>
        <x14:conditionalFormatting xmlns:xm="http://schemas.microsoft.com/office/excel/2006/main">
          <x14:cfRule type="expression" priority="8" id="{65D47D38-0849-4F2D-AD64-42A0B269CCAC}">
            <xm:f>($F$20/'část C zaměstnanci'!$E$6/4)&lt;22400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O20</xm:sqref>
        </x14:conditionalFormatting>
        <x14:conditionalFormatting xmlns:xm="http://schemas.microsoft.com/office/excel/2006/main">
          <x14:cfRule type="expression" priority="7" id="{99E4F127-0993-4B1B-ACF5-6BC3E9F6E1A4}">
            <xm:f>($F$21/'část C zaměstnanci'!$E$11/4)&lt;22400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O21</xm:sqref>
        </x14:conditionalFormatting>
        <x14:conditionalFormatting xmlns:xm="http://schemas.microsoft.com/office/excel/2006/main">
          <x14:cfRule type="expression" priority="6" id="{D814E3FC-717B-40D2-B4E2-69F1AAF96D65}">
            <xm:f>($F$22/'část C zaměstnanci'!$E$25/4)&lt;22400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O22</xm:sqref>
        </x14:conditionalFormatting>
        <x14:conditionalFormatting xmlns:xm="http://schemas.microsoft.com/office/excel/2006/main">
          <x14:cfRule type="expression" priority="5" id="{C540DC65-50B3-4877-886D-13E88DC5DFD3}">
            <xm:f>($F$23/'část C zaměstnanci'!$E$34/4)&lt;22400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O23</xm:sqref>
        </x14:conditionalFormatting>
        <x14:conditionalFormatting xmlns:xm="http://schemas.microsoft.com/office/excel/2006/main">
          <x14:cfRule type="expression" priority="4" id="{67363EA2-92A8-4715-96D2-A8B16DFC3251}">
            <xm:f>($F$24/'část C zaměstnanci'!$E$35/4)&lt;22400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expression" priority="3" id="{3DAAE510-5FA8-4EE4-B244-73740F6B24FD}">
            <xm:f>($F$26/'část C zaměstnanci'!$E$37/4)&lt;22400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O26</xm:sqref>
        </x14:conditionalFormatting>
        <x14:conditionalFormatting xmlns:xm="http://schemas.microsoft.com/office/excel/2006/main">
          <x14:cfRule type="expression" priority="2" id="{71F8C63D-A623-44AD-A40D-2E83C1F1D87E}">
            <xm:f>($F$27/'část C zaměstnanci'!$E$43/4)&lt;22400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O27</xm:sqref>
        </x14:conditionalFormatting>
        <x14:conditionalFormatting xmlns:xm="http://schemas.microsoft.com/office/excel/2006/main">
          <x14:cfRule type="expression" priority="1" id="{4E40EF94-6A75-40FA-8352-221429651D8E}">
            <xm:f>($F$28/'část C zaměstnanci'!$E$47/4)&lt;22400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9"/>
  <sheetViews>
    <sheetView workbookViewId="0">
      <selection activeCell="N29" sqref="N29"/>
    </sheetView>
  </sheetViews>
  <sheetFormatPr defaultRowHeight="14.25" x14ac:dyDescent="0.2"/>
  <cols>
    <col min="1" max="4" width="8.28515625" style="15" customWidth="1"/>
    <col min="5" max="5" width="15.85546875" style="15" customWidth="1"/>
    <col min="6" max="8" width="13.5703125" style="15" customWidth="1"/>
    <col min="9" max="9" width="38.85546875" style="15" customWidth="1"/>
    <col min="10" max="16384" width="9.140625" style="15"/>
  </cols>
  <sheetData>
    <row r="1" spans="1:9" ht="15" x14ac:dyDescent="0.25">
      <c r="A1" s="152" t="s">
        <v>199</v>
      </c>
      <c r="B1" s="163"/>
      <c r="C1" s="163"/>
      <c r="D1" s="163"/>
      <c r="E1" s="163"/>
      <c r="F1" s="163"/>
      <c r="G1" s="163"/>
      <c r="H1" s="163"/>
      <c r="I1" s="163"/>
    </row>
    <row r="3" spans="1:9" ht="85.5" customHeight="1" x14ac:dyDescent="0.2">
      <c r="A3" s="115"/>
      <c r="B3" s="164"/>
      <c r="C3" s="164"/>
      <c r="D3" s="165"/>
      <c r="E3" s="41" t="s">
        <v>281</v>
      </c>
      <c r="F3" s="17" t="s">
        <v>282</v>
      </c>
      <c r="G3" s="17" t="s">
        <v>276</v>
      </c>
      <c r="H3" s="17" t="s">
        <v>277</v>
      </c>
      <c r="I3" s="17" t="s">
        <v>283</v>
      </c>
    </row>
    <row r="4" spans="1:9" ht="51" customHeight="1" x14ac:dyDescent="0.2">
      <c r="A4" s="134" t="s">
        <v>206</v>
      </c>
      <c r="B4" s="137"/>
      <c r="C4" s="137"/>
      <c r="D4" s="138"/>
      <c r="E4" s="59">
        <f>'část D náklady'!E8</f>
        <v>0</v>
      </c>
      <c r="F4" s="8">
        <f>'část D náklady'!E9</f>
        <v>0</v>
      </c>
      <c r="G4" s="6"/>
      <c r="H4" s="8">
        <f>F4+G4</f>
        <v>0</v>
      </c>
      <c r="I4" s="30"/>
    </row>
    <row r="5" spans="1:9" ht="52.5" customHeight="1" x14ac:dyDescent="0.25">
      <c r="A5" s="134" t="s">
        <v>247</v>
      </c>
      <c r="B5" s="161"/>
      <c r="C5" s="161"/>
      <c r="D5" s="162"/>
      <c r="E5" s="59">
        <f>'část D náklady'!E3</f>
        <v>0</v>
      </c>
      <c r="F5" s="8">
        <f>'část D náklady'!E4</f>
        <v>0</v>
      </c>
      <c r="G5" s="6"/>
      <c r="H5" s="8">
        <f t="shared" ref="H5:H20" si="0">F5+G5</f>
        <v>0</v>
      </c>
      <c r="I5" s="30"/>
    </row>
    <row r="6" spans="1:9" ht="39.75" customHeight="1" x14ac:dyDescent="0.2">
      <c r="A6" s="134" t="s">
        <v>178</v>
      </c>
      <c r="B6" s="137"/>
      <c r="C6" s="137"/>
      <c r="D6" s="138"/>
      <c r="E6" s="46"/>
      <c r="F6" s="6"/>
      <c r="G6" s="6"/>
      <c r="H6" s="8">
        <f t="shared" si="0"/>
        <v>0</v>
      </c>
      <c r="I6" s="30"/>
    </row>
    <row r="7" spans="1:9" ht="40.5" customHeight="1" x14ac:dyDescent="0.2">
      <c r="A7" s="134" t="s">
        <v>179</v>
      </c>
      <c r="B7" s="137"/>
      <c r="C7" s="137"/>
      <c r="D7" s="138"/>
      <c r="E7" s="46"/>
      <c r="F7" s="6"/>
      <c r="G7" s="6"/>
      <c r="H7" s="8">
        <f t="shared" si="0"/>
        <v>0</v>
      </c>
      <c r="I7" s="30"/>
    </row>
    <row r="8" spans="1:9" ht="40.5" customHeight="1" x14ac:dyDescent="0.2">
      <c r="A8" s="134" t="s">
        <v>180</v>
      </c>
      <c r="B8" s="137"/>
      <c r="C8" s="137"/>
      <c r="D8" s="138"/>
      <c r="E8" s="46"/>
      <c r="F8" s="6"/>
      <c r="G8" s="6"/>
      <c r="H8" s="8">
        <f t="shared" si="0"/>
        <v>0</v>
      </c>
      <c r="I8" s="30"/>
    </row>
    <row r="9" spans="1:9" ht="20.100000000000001" customHeight="1" x14ac:dyDescent="0.2">
      <c r="A9" s="134" t="s">
        <v>167</v>
      </c>
      <c r="B9" s="137"/>
      <c r="C9" s="137"/>
      <c r="D9" s="138"/>
      <c r="E9" s="46"/>
      <c r="F9" s="6"/>
      <c r="G9" s="6"/>
      <c r="H9" s="8">
        <f t="shared" si="0"/>
        <v>0</v>
      </c>
      <c r="I9" s="30"/>
    </row>
    <row r="10" spans="1:9" ht="41.25" customHeight="1" x14ac:dyDescent="0.2">
      <c r="A10" s="134" t="s">
        <v>181</v>
      </c>
      <c r="B10" s="137"/>
      <c r="C10" s="137"/>
      <c r="D10" s="138"/>
      <c r="E10" s="46"/>
      <c r="F10" s="6"/>
      <c r="G10" s="6"/>
      <c r="H10" s="8">
        <f t="shared" si="0"/>
        <v>0</v>
      </c>
      <c r="I10" s="30"/>
    </row>
    <row r="11" spans="1:9" ht="20.100000000000001" customHeight="1" x14ac:dyDescent="0.2">
      <c r="A11" s="134" t="s">
        <v>168</v>
      </c>
      <c r="B11" s="137"/>
      <c r="C11" s="137"/>
      <c r="D11" s="138"/>
      <c r="E11" s="46"/>
      <c r="F11" s="6"/>
      <c r="G11" s="6"/>
      <c r="H11" s="8">
        <f t="shared" si="0"/>
        <v>0</v>
      </c>
      <c r="I11" s="30"/>
    </row>
    <row r="12" spans="1:9" ht="20.100000000000001" customHeight="1" x14ac:dyDescent="0.25">
      <c r="A12" s="134" t="s">
        <v>185</v>
      </c>
      <c r="B12" s="161"/>
      <c r="C12" s="161"/>
      <c r="D12" s="162"/>
      <c r="E12" s="46"/>
      <c r="F12" s="6"/>
      <c r="G12" s="6"/>
      <c r="H12" s="8">
        <f t="shared" si="0"/>
        <v>0</v>
      </c>
      <c r="I12" s="30"/>
    </row>
    <row r="13" spans="1:9" ht="29.25" customHeight="1" x14ac:dyDescent="0.25">
      <c r="A13" s="134" t="s">
        <v>186</v>
      </c>
      <c r="B13" s="161"/>
      <c r="C13" s="161"/>
      <c r="D13" s="162"/>
      <c r="E13" s="46"/>
      <c r="F13" s="6"/>
      <c r="G13" s="6"/>
      <c r="H13" s="8">
        <f t="shared" si="0"/>
        <v>0</v>
      </c>
      <c r="I13" s="30"/>
    </row>
    <row r="14" spans="1:9" ht="27" customHeight="1" x14ac:dyDescent="0.25">
      <c r="A14" s="134" t="s">
        <v>187</v>
      </c>
      <c r="B14" s="161"/>
      <c r="C14" s="161"/>
      <c r="D14" s="162"/>
      <c r="E14" s="46"/>
      <c r="F14" s="6"/>
      <c r="G14" s="6"/>
      <c r="H14" s="8">
        <f t="shared" si="0"/>
        <v>0</v>
      </c>
      <c r="I14" s="30"/>
    </row>
    <row r="15" spans="1:9" ht="20.100000000000001" customHeight="1" x14ac:dyDescent="0.25">
      <c r="A15" s="134" t="s">
        <v>188</v>
      </c>
      <c r="B15" s="161"/>
      <c r="C15" s="161"/>
      <c r="D15" s="162"/>
      <c r="E15" s="46"/>
      <c r="F15" s="6"/>
      <c r="G15" s="6"/>
      <c r="H15" s="8">
        <f t="shared" si="0"/>
        <v>0</v>
      </c>
      <c r="I15" s="30"/>
    </row>
    <row r="16" spans="1:9" ht="20.100000000000001" customHeight="1" x14ac:dyDescent="0.25">
      <c r="A16" s="134" t="s">
        <v>189</v>
      </c>
      <c r="B16" s="161"/>
      <c r="C16" s="161"/>
      <c r="D16" s="162"/>
      <c r="E16" s="46"/>
      <c r="F16" s="6"/>
      <c r="G16" s="6"/>
      <c r="H16" s="8">
        <f t="shared" si="0"/>
        <v>0</v>
      </c>
      <c r="I16" s="30"/>
    </row>
    <row r="17" spans="1:9" ht="28.5" customHeight="1" x14ac:dyDescent="0.2">
      <c r="A17" s="134" t="s">
        <v>190</v>
      </c>
      <c r="B17" s="137"/>
      <c r="C17" s="137"/>
      <c r="D17" s="138"/>
      <c r="E17" s="46"/>
      <c r="F17" s="6"/>
      <c r="G17" s="6"/>
      <c r="H17" s="8">
        <f t="shared" si="0"/>
        <v>0</v>
      </c>
      <c r="I17" s="30"/>
    </row>
    <row r="18" spans="1:9" ht="20.100000000000001" customHeight="1" x14ac:dyDescent="0.2">
      <c r="A18" s="134" t="s">
        <v>169</v>
      </c>
      <c r="B18" s="137"/>
      <c r="C18" s="137"/>
      <c r="D18" s="138"/>
      <c r="E18" s="46"/>
      <c r="F18" s="6"/>
      <c r="G18" s="6"/>
      <c r="H18" s="8">
        <f t="shared" si="0"/>
        <v>0</v>
      </c>
      <c r="I18" s="30"/>
    </row>
    <row r="19" spans="1:9" ht="20.100000000000001" customHeight="1" x14ac:dyDescent="0.2">
      <c r="A19" s="134" t="s">
        <v>170</v>
      </c>
      <c r="B19" s="137"/>
      <c r="C19" s="137"/>
      <c r="D19" s="138"/>
      <c r="E19" s="46"/>
      <c r="F19" s="6"/>
      <c r="G19" s="6"/>
      <c r="H19" s="8">
        <f t="shared" si="0"/>
        <v>0</v>
      </c>
      <c r="I19" s="30"/>
    </row>
    <row r="20" spans="1:9" ht="20.100000000000001" customHeight="1" x14ac:dyDescent="0.2">
      <c r="A20" s="134" t="s">
        <v>171</v>
      </c>
      <c r="B20" s="137"/>
      <c r="C20" s="137"/>
      <c r="D20" s="138"/>
      <c r="E20" s="46"/>
      <c r="F20" s="6"/>
      <c r="G20" s="6"/>
      <c r="H20" s="8">
        <f t="shared" si="0"/>
        <v>0</v>
      </c>
      <c r="I20" s="30"/>
    </row>
    <row r="21" spans="1:9" ht="20.100000000000001" customHeight="1" x14ac:dyDescent="0.2">
      <c r="A21" s="118" t="s">
        <v>1</v>
      </c>
      <c r="B21" s="132"/>
      <c r="C21" s="132"/>
      <c r="D21" s="133"/>
      <c r="E21" s="47">
        <f>SUM(E4:E20)</f>
        <v>0</v>
      </c>
      <c r="F21" s="7">
        <f>SUM(F4:F20)</f>
        <v>0</v>
      </c>
      <c r="G21" s="7">
        <f>SUM(G4:G20)</f>
        <v>0</v>
      </c>
      <c r="H21" s="7">
        <f>SUM(H4:H20)</f>
        <v>0</v>
      </c>
      <c r="I21" s="30"/>
    </row>
    <row r="23" spans="1:9" ht="35.25" customHeight="1" x14ac:dyDescent="0.25">
      <c r="A23" s="102" t="s">
        <v>41</v>
      </c>
      <c r="B23" s="103"/>
      <c r="C23" s="103"/>
      <c r="D23" s="103"/>
      <c r="E23" s="107"/>
      <c r="F23" s="140"/>
      <c r="G23" s="140"/>
      <c r="H23" s="140"/>
      <c r="I23" s="141"/>
    </row>
    <row r="25" spans="1:9" ht="42.75" customHeight="1" x14ac:dyDescent="0.2">
      <c r="A25" s="128" t="s">
        <v>284</v>
      </c>
      <c r="B25" s="128"/>
      <c r="C25" s="128"/>
      <c r="D25" s="128"/>
      <c r="E25" s="27">
        <f>'část D náklady'!H75-'část E zdroje'!H21</f>
        <v>0</v>
      </c>
      <c r="F25" s="49"/>
    </row>
    <row r="27" spans="1:9" x14ac:dyDescent="0.2">
      <c r="A27" s="128" t="s">
        <v>255</v>
      </c>
      <c r="B27" s="128"/>
      <c r="C27" s="128"/>
      <c r="D27" s="128"/>
      <c r="E27" s="48"/>
      <c r="F27" s="50"/>
    </row>
    <row r="29" spans="1:9" ht="35.25" customHeight="1" x14ac:dyDescent="0.25">
      <c r="A29" s="102" t="s">
        <v>207</v>
      </c>
      <c r="B29" s="103"/>
      <c r="C29" s="103"/>
      <c r="D29" s="103"/>
      <c r="E29" s="107"/>
      <c r="F29" s="140"/>
      <c r="G29" s="140"/>
      <c r="H29" s="140"/>
      <c r="I29" s="141"/>
    </row>
  </sheetData>
  <sheetProtection password="8D29" sheet="1" formatRows="0"/>
  <mergeCells count="26">
    <mergeCell ref="A7:D7"/>
    <mergeCell ref="E23:I23"/>
    <mergeCell ref="E29:I29"/>
    <mergeCell ref="A25:D25"/>
    <mergeCell ref="A29:D29"/>
    <mergeCell ref="A8:D8"/>
    <mergeCell ref="A13:D13"/>
    <mergeCell ref="A14:D14"/>
    <mergeCell ref="A15:D15"/>
    <mergeCell ref="A16:D16"/>
    <mergeCell ref="A17:D17"/>
    <mergeCell ref="A19:D19"/>
    <mergeCell ref="A9:D9"/>
    <mergeCell ref="A27:D27"/>
    <mergeCell ref="A10:D10"/>
    <mergeCell ref="A11:D11"/>
    <mergeCell ref="A1:I1"/>
    <mergeCell ref="A3:D3"/>
    <mergeCell ref="A4:D4"/>
    <mergeCell ref="A5:D5"/>
    <mergeCell ref="A6:D6"/>
    <mergeCell ref="A21:D21"/>
    <mergeCell ref="A23:D23"/>
    <mergeCell ref="A12:D12"/>
    <mergeCell ref="A20:D20"/>
    <mergeCell ref="A18:D18"/>
  </mergeCells>
  <conditionalFormatting sqref="I6">
    <cfRule type="expression" dxfId="250" priority="34">
      <formula>AND($H$6&lt;$E$6,$I$6="")</formula>
    </cfRule>
    <cfRule type="expression" dxfId="249" priority="16">
      <formula>AND($H$6&gt;$E$6,$I$6="")</formula>
    </cfRule>
  </conditionalFormatting>
  <conditionalFormatting sqref="I7">
    <cfRule type="expression" dxfId="248" priority="33">
      <formula>AND($H$7&lt;$E$7,$I$7="")</formula>
    </cfRule>
    <cfRule type="expression" dxfId="247" priority="15">
      <formula>AND($H$7&gt;$E$7,$I$7="")</formula>
    </cfRule>
  </conditionalFormatting>
  <conditionalFormatting sqref="I8">
    <cfRule type="expression" dxfId="246" priority="32">
      <formula>AND($H$8&lt;$E$8,$I$8="")</formula>
    </cfRule>
    <cfRule type="expression" dxfId="245" priority="14">
      <formula>AND($H$8&gt;$E$8,$I$8="")</formula>
    </cfRule>
  </conditionalFormatting>
  <conditionalFormatting sqref="I9">
    <cfRule type="expression" dxfId="244" priority="31">
      <formula>AND($H$9&lt;$E$9,$I$9="")</formula>
    </cfRule>
    <cfRule type="expression" dxfId="243" priority="13">
      <formula>AND($H$9&gt;$E$9,$I$9="")</formula>
    </cfRule>
  </conditionalFormatting>
  <conditionalFormatting sqref="I10">
    <cfRule type="expression" dxfId="242" priority="30">
      <formula>AND($H$10&lt;$E$10,$I$10="")</formula>
    </cfRule>
    <cfRule type="expression" dxfId="241" priority="12">
      <formula>AND($H$10&gt;$E$10,$I$10="")</formula>
    </cfRule>
  </conditionalFormatting>
  <conditionalFormatting sqref="I11">
    <cfRule type="expression" dxfId="240" priority="29">
      <formula>AND($H$11&lt;$E$11,$I$11="")</formula>
    </cfRule>
    <cfRule type="expression" dxfId="239" priority="11">
      <formula>AND($H$11&gt;$E$11,$I$11="")</formula>
    </cfRule>
  </conditionalFormatting>
  <conditionalFormatting sqref="I12">
    <cfRule type="expression" dxfId="238" priority="28">
      <formula>AND($H$12&lt;$E$12,$I$12="")</formula>
    </cfRule>
    <cfRule type="expression" dxfId="237" priority="10">
      <formula>AND($H$12&gt;$E$12,$I$12="")</formula>
    </cfRule>
  </conditionalFormatting>
  <conditionalFormatting sqref="I13">
    <cfRule type="expression" dxfId="236" priority="27">
      <formula>AND($H$13&lt;$E$13,$I$13="")</formula>
    </cfRule>
    <cfRule type="expression" dxfId="235" priority="9">
      <formula>AND($H$13&gt;$E$13,$I$13="")</formula>
    </cfRule>
  </conditionalFormatting>
  <conditionalFormatting sqref="I14">
    <cfRule type="expression" dxfId="234" priority="26">
      <formula>AND($H$14&lt;$E$14,$I$14="")</formula>
    </cfRule>
    <cfRule type="expression" dxfId="233" priority="8">
      <formula>AND($H$14&gt;$E$14,$I$14="")</formula>
    </cfRule>
  </conditionalFormatting>
  <conditionalFormatting sqref="I15">
    <cfRule type="expression" dxfId="232" priority="25">
      <formula>AND($H$15&lt;$E$15,$I$15="")</formula>
    </cfRule>
    <cfRule type="expression" dxfId="231" priority="7">
      <formula>AND($H$15&gt;$E$15,$I$15="")</formula>
    </cfRule>
  </conditionalFormatting>
  <conditionalFormatting sqref="I16">
    <cfRule type="expression" dxfId="230" priority="24">
      <formula>AND($H$16&lt;$E$16,$I$16="")</formula>
    </cfRule>
    <cfRule type="expression" dxfId="229" priority="6">
      <formula>AND($H$16&gt;$E$16,$I$16="")</formula>
    </cfRule>
  </conditionalFormatting>
  <conditionalFormatting sqref="I17">
    <cfRule type="expression" dxfId="228" priority="23">
      <formula>AND($H$17&lt;$E$17,$I$17="")</formula>
    </cfRule>
    <cfRule type="expression" dxfId="227" priority="5">
      <formula>AND($H$17&gt;$E$17,$I$17="")</formula>
    </cfRule>
  </conditionalFormatting>
  <conditionalFormatting sqref="I18">
    <cfRule type="expression" dxfId="226" priority="22">
      <formula>AND($H$18&lt;$E$18,$I$18="")</formula>
    </cfRule>
    <cfRule type="expression" dxfId="225" priority="4">
      <formula>AND($H$18&gt;$E$18,$I$18="")</formula>
    </cfRule>
  </conditionalFormatting>
  <conditionalFormatting sqref="I19">
    <cfRule type="expression" dxfId="224" priority="21">
      <formula>AND($H$19&lt;$E$19,$I$19="")</formula>
    </cfRule>
    <cfRule type="expression" dxfId="223" priority="3">
      <formula>AND($H$19&gt;$E$19,$I$19="")</formula>
    </cfRule>
  </conditionalFormatting>
  <conditionalFormatting sqref="I20">
    <cfRule type="expression" dxfId="222" priority="20">
      <formula>AND($H$20&lt;$E$20,$I$20="")</formula>
    </cfRule>
    <cfRule type="expression" dxfId="221" priority="2">
      <formula>AND($H$20&gt;$E$20,$I$20="")</formula>
    </cfRule>
  </conditionalFormatting>
  <conditionalFormatting sqref="I21">
    <cfRule type="expression" dxfId="220" priority="19">
      <formula>AND($H$21&lt;$E$21,$I$21="")</formula>
    </cfRule>
    <cfRule type="expression" dxfId="219" priority="1">
      <formula>AND($H$21&gt;$E$21,$I$21="")</formula>
    </cfRule>
  </conditionalFormatting>
  <pageMargins left="0.70866141732283472" right="0.70866141732283472" top="0.78740157480314965" bottom="0.78740157480314965" header="0.31496062992125984" footer="0.31496062992125984"/>
  <pageSetup paperSize="9" fitToHeight="0" orientation="landscape" r:id="rId1"/>
  <ignoredErrors>
    <ignoredError sqref="H4:H5 H6:H17 H18:H2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/>
  <dimension ref="A1:A34"/>
  <sheetViews>
    <sheetView workbookViewId="0">
      <selection activeCell="K28" sqref="K28"/>
    </sheetView>
  </sheetViews>
  <sheetFormatPr defaultRowHeight="15" x14ac:dyDescent="0.25"/>
  <sheetData>
    <row r="1" spans="1:1" x14ac:dyDescent="0.25">
      <c r="A1" s="1" t="s">
        <v>8</v>
      </c>
    </row>
    <row r="2" spans="1:1" x14ac:dyDescent="0.25">
      <c r="A2" s="1" t="s">
        <v>9</v>
      </c>
    </row>
    <row r="3" spans="1:1" x14ac:dyDescent="0.25">
      <c r="A3" s="1" t="s">
        <v>10</v>
      </c>
    </row>
    <row r="4" spans="1:1" x14ac:dyDescent="0.25">
      <c r="A4" s="1" t="s">
        <v>11</v>
      </c>
    </row>
    <row r="5" spans="1:1" x14ac:dyDescent="0.25">
      <c r="A5" s="1" t="s">
        <v>12</v>
      </c>
    </row>
    <row r="6" spans="1:1" x14ac:dyDescent="0.25">
      <c r="A6" s="1" t="s">
        <v>13</v>
      </c>
    </row>
    <row r="7" spans="1:1" x14ac:dyDescent="0.25">
      <c r="A7" s="1" t="s">
        <v>14</v>
      </c>
    </row>
    <row r="8" spans="1:1" x14ac:dyDescent="0.25">
      <c r="A8" s="1" t="s">
        <v>15</v>
      </c>
    </row>
    <row r="9" spans="1:1" x14ac:dyDescent="0.25">
      <c r="A9" s="1" t="s">
        <v>16</v>
      </c>
    </row>
    <row r="10" spans="1:1" x14ac:dyDescent="0.25">
      <c r="A10" s="1" t="s">
        <v>17</v>
      </c>
    </row>
    <row r="11" spans="1:1" x14ac:dyDescent="0.25">
      <c r="A11" s="1" t="s">
        <v>18</v>
      </c>
    </row>
    <row r="12" spans="1:1" x14ac:dyDescent="0.25">
      <c r="A12" s="1" t="s">
        <v>19</v>
      </c>
    </row>
    <row r="13" spans="1:1" x14ac:dyDescent="0.25">
      <c r="A13" s="1" t="s">
        <v>20</v>
      </c>
    </row>
    <row r="14" spans="1:1" x14ac:dyDescent="0.25">
      <c r="A14" s="1" t="s">
        <v>21</v>
      </c>
    </row>
    <row r="15" spans="1:1" x14ac:dyDescent="0.25">
      <c r="A15" s="1" t="s">
        <v>6</v>
      </c>
    </row>
    <row r="16" spans="1:1" x14ac:dyDescent="0.25">
      <c r="A16" s="1" t="s">
        <v>22</v>
      </c>
    </row>
    <row r="17" spans="1:1" x14ac:dyDescent="0.25">
      <c r="A17" s="1" t="s">
        <v>23</v>
      </c>
    </row>
    <row r="18" spans="1:1" x14ac:dyDescent="0.25">
      <c r="A18" s="1" t="s">
        <v>7</v>
      </c>
    </row>
    <row r="19" spans="1:1" x14ac:dyDescent="0.25">
      <c r="A19" s="1" t="s">
        <v>24</v>
      </c>
    </row>
    <row r="20" spans="1:1" x14ac:dyDescent="0.25">
      <c r="A20" s="1" t="s">
        <v>25</v>
      </c>
    </row>
    <row r="21" spans="1:1" x14ac:dyDescent="0.25">
      <c r="A21" s="1" t="s">
        <v>26</v>
      </c>
    </row>
    <row r="22" spans="1:1" x14ac:dyDescent="0.25">
      <c r="A22" s="1" t="s">
        <v>27</v>
      </c>
    </row>
    <row r="23" spans="1:1" x14ac:dyDescent="0.25">
      <c r="A23" s="1" t="s">
        <v>28</v>
      </c>
    </row>
    <row r="24" spans="1:1" x14ac:dyDescent="0.25">
      <c r="A24" s="1" t="s">
        <v>29</v>
      </c>
    </row>
    <row r="25" spans="1:1" x14ac:dyDescent="0.25">
      <c r="A25" s="1" t="s">
        <v>30</v>
      </c>
    </row>
    <row r="26" spans="1:1" x14ac:dyDescent="0.25">
      <c r="A26" s="1" t="s">
        <v>31</v>
      </c>
    </row>
    <row r="27" spans="1:1" x14ac:dyDescent="0.25">
      <c r="A27" s="1" t="s">
        <v>32</v>
      </c>
    </row>
    <row r="28" spans="1:1" x14ac:dyDescent="0.25">
      <c r="A28" s="1" t="s">
        <v>33</v>
      </c>
    </row>
    <row r="29" spans="1:1" x14ac:dyDescent="0.25">
      <c r="A29" s="1" t="s">
        <v>34</v>
      </c>
    </row>
    <row r="30" spans="1:1" x14ac:dyDescent="0.25">
      <c r="A30" s="1" t="s">
        <v>35</v>
      </c>
    </row>
    <row r="31" spans="1:1" x14ac:dyDescent="0.25">
      <c r="A31" s="1" t="s">
        <v>36</v>
      </c>
    </row>
    <row r="32" spans="1:1" x14ac:dyDescent="0.25">
      <c r="A32" s="1" t="s">
        <v>37</v>
      </c>
    </row>
    <row r="33" spans="1:1" x14ac:dyDescent="0.25">
      <c r="A33" s="1" t="s">
        <v>38</v>
      </c>
    </row>
    <row r="34" spans="1:1" x14ac:dyDescent="0.25">
      <c r="A34" s="1" t="s">
        <v>265</v>
      </c>
    </row>
  </sheetData>
  <sheetProtection password="8D29" sheet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úvodní list</vt:lpstr>
      <vt:lpstr>část A zhodnocení</vt:lpstr>
      <vt:lpstr>část B ind_AT_péče</vt:lpstr>
      <vt:lpstr>část C zaměstnanci</vt:lpstr>
      <vt:lpstr>část D náklady</vt:lpstr>
      <vt:lpstr>část E zdroje</vt:lpstr>
      <vt:lpstr>data</vt:lpstr>
      <vt:lpstr>druhysluzeb</vt:lpstr>
    </vt:vector>
  </TitlesOfParts>
  <Company>Karlovarský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jana.pilarova</dc:creator>
  <cp:lastModifiedBy>Pilařová Jana</cp:lastModifiedBy>
  <cp:lastPrinted>2018-08-14T06:53:19Z</cp:lastPrinted>
  <dcterms:created xsi:type="dcterms:W3CDTF">2011-07-13T06:12:23Z</dcterms:created>
  <dcterms:modified xsi:type="dcterms:W3CDTF">2026-01-12T07:34:59Z</dcterms:modified>
</cp:coreProperties>
</file>