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defaultThemeVersion="124226"/>
  <xr:revisionPtr revIDLastSave="0" documentId="8_{276A04A3-149A-4732-A596-872396C272CA}" xr6:coauthVersionLast="36" xr6:coauthVersionMax="36" xr10:uidLastSave="{00000000-0000-0000-0000-000000000000}"/>
  <bookViews>
    <workbookView xWindow="-105" yWindow="-105" windowWidth="23250" windowHeight="12570" xr2:uid="{00000000-000D-0000-FFFF-FFFF00000000}"/>
  </bookViews>
  <sheets>
    <sheet name="Nový přehled RKK" sheetId="100" r:id="rId1"/>
    <sheet name="KK_sledování " sheetId="104" r:id="rId2"/>
    <sheet name="PO_sledování" sheetId="89" r:id="rId3"/>
  </sheets>
  <definedNames>
    <definedName name="_xlnm._FilterDatabase" localSheetId="1" hidden="1">'KK_sledování '!$A$6:$Q$11</definedName>
    <definedName name="_xlnm._FilterDatabase" localSheetId="2" hidden="1">PO_sledování!$A$6:$Q$19</definedName>
    <definedName name="dv" localSheetId="1">#REF!</definedName>
    <definedName name="dv">#REF!</definedName>
    <definedName name="FI" localSheetId="1">#REF!</definedName>
    <definedName name="FI">#REF!</definedName>
    <definedName name="FO" localSheetId="1">#REF!</definedName>
    <definedName name="FO">#REF!</definedName>
    <definedName name="KK">#REF!</definedName>
    <definedName name="_xlnm.Print_Titles" localSheetId="1">'KK_sledování '!$4:$6</definedName>
    <definedName name="_xlnm.Print_Titles" localSheetId="2">PO_sledování!$4:$6</definedName>
    <definedName name="nov" localSheetId="1">#REF!</definedName>
    <definedName name="nov">#REF!</definedName>
    <definedName name="novy" localSheetId="1">#REF!</definedName>
    <definedName name="novy">#REF!</definedName>
    <definedName name="nový">#REF!</definedName>
    <definedName name="sled">#REF!</definedName>
    <definedName name="SMLproMMR" localSheetId="1">#REF!</definedName>
    <definedName name="SMLproMMR">#REF!</definedName>
  </definedNames>
  <calcPr calcId="191029"/>
</workbook>
</file>

<file path=xl/calcChain.xml><?xml version="1.0" encoding="utf-8"?>
<calcChain xmlns="http://schemas.openxmlformats.org/spreadsheetml/2006/main">
  <c r="N10" i="104" l="1"/>
  <c r="N18" i="89" l="1"/>
  <c r="O9" i="104" l="1"/>
  <c r="L9" i="104"/>
  <c r="N9" i="104"/>
  <c r="N17" i="89" l="1"/>
  <c r="O17" i="89" l="1"/>
  <c r="P16" i="89"/>
  <c r="P15" i="89"/>
  <c r="M13" i="89" l="1"/>
  <c r="P13" i="89" s="1"/>
  <c r="O11" i="104" l="1"/>
  <c r="G9" i="104" l="1"/>
  <c r="D17" i="100" l="1"/>
  <c r="D18" i="100"/>
  <c r="D7" i="100"/>
  <c r="M7" i="104"/>
  <c r="M9" i="104" l="1"/>
  <c r="P7" i="104"/>
  <c r="P9" i="104" l="1"/>
  <c r="D8" i="100"/>
  <c r="L12" i="89" l="1"/>
  <c r="L17" i="89" s="1"/>
  <c r="D16" i="100" l="1"/>
  <c r="D9" i="100" l="1"/>
  <c r="D10" i="100" s="1"/>
  <c r="E18" i="100"/>
  <c r="F18" i="100" s="1"/>
  <c r="E17" i="100"/>
  <c r="F17" i="100" s="1"/>
  <c r="M14" i="89" l="1"/>
  <c r="P14" i="89" s="1"/>
  <c r="M11" i="89" l="1"/>
  <c r="P11" i="89" s="1"/>
  <c r="M9" i="89" l="1"/>
  <c r="M12" i="89" l="1"/>
  <c r="P12" i="89" s="1"/>
  <c r="M10" i="89"/>
  <c r="P10" i="89" s="1"/>
  <c r="E7" i="100" l="1"/>
  <c r="G17" i="89"/>
  <c r="M8" i="89"/>
  <c r="M7" i="89"/>
  <c r="M17" i="89" l="1"/>
  <c r="E8" i="100" s="1"/>
  <c r="P7" i="89"/>
  <c r="E16" i="100" l="1"/>
  <c r="F8" i="100"/>
  <c r="E9" i="100"/>
  <c r="E10" i="100" s="1"/>
  <c r="F7" i="100"/>
  <c r="F16" i="100" l="1"/>
  <c r="F9" i="100"/>
  <c r="F10" i="100" s="1"/>
  <c r="P17" i="89" l="1"/>
  <c r="P9" i="89"/>
  <c r="O19" i="89" l="1"/>
  <c r="E19" i="100" s="1"/>
  <c r="D19" i="100" l="1"/>
  <c r="F19" i="100" s="1"/>
</calcChain>
</file>

<file path=xl/sharedStrings.xml><?xml version="1.0" encoding="utf-8"?>
<sst xmlns="http://schemas.openxmlformats.org/spreadsheetml/2006/main" count="203" uniqueCount="130">
  <si>
    <t>CELKEM</t>
  </si>
  <si>
    <t xml:space="preserve">Celkový objem projektu </t>
  </si>
  <si>
    <t xml:space="preserve">Původní finanční postih za zjištěné pochybení </t>
  </si>
  <si>
    <t>Specifikace finančního postihu</t>
  </si>
  <si>
    <t>Identifikované zjištění</t>
  </si>
  <si>
    <t>KSÚS, p.o.</t>
  </si>
  <si>
    <t>Název a registrační číslo projektu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</si>
  <si>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</si>
  <si>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</si>
  <si>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</si>
  <si>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</si>
  <si>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</si>
  <si>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</si>
  <si>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</si>
  <si>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</si>
  <si>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</si>
  <si>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</si>
  <si>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</si>
  <si>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</si>
  <si>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</si>
  <si>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</si>
  <si>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</si>
  <si>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</si>
  <si>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</si>
  <si>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</si>
  <si>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</si>
  <si>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</si>
  <si>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</si>
  <si>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</si>
  <si>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</si>
  <si>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</si>
  <si>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</si>
  <si>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</si>
  <si>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</si>
  <si>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</si>
  <si>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</si>
  <si>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x</t>
  </si>
  <si>
    <t>z toho</t>
  </si>
  <si>
    <t>uhrazené platební výměry, provedené korekce</t>
  </si>
  <si>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</si>
  <si>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Karlovarský kraj</t>
  </si>
  <si>
    <t>FÚ 
odvod za porušení rozp. kázně</t>
  </si>
  <si>
    <t>Rozvoj služby e-Governmentu na území Karlovarského kraje - část I. až VI. 
CZ.1.06/2.1.00/08.07146</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</si>
  <si>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</si>
  <si>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</si>
  <si>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</si>
  <si>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</si>
  <si>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</si>
  <si>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</si>
  <si>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</si>
  <si>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JUDr. Martin Havel</t>
  </si>
  <si>
    <t>informatika</t>
  </si>
  <si>
    <t>12.8.2011-31.12.2013
vyúčtování projektu ZK 167/06/14 z  19.6.2014</t>
  </si>
  <si>
    <t xml:space="preserve">IOP 
85%
15%
</t>
  </si>
  <si>
    <t>OPŘI</t>
  </si>
  <si>
    <t>zdravotnictví</t>
  </si>
  <si>
    <t>OP Zaměstnanost</t>
  </si>
  <si>
    <t>MPSV
krácení dotace</t>
  </si>
  <si>
    <t>ÚOHS pokuta</t>
  </si>
  <si>
    <t>Zdravotnická záchranná služba KK, p.o.</t>
  </si>
  <si>
    <t>Rozvoj lidských zdrojů v oblasti krizového řízení ZZS Karlovarského kraje
reg. č. CZ.03.4.74/0.0/0.0/16_033/0002842</t>
  </si>
  <si>
    <t>Ing. Jan Bureš</t>
  </si>
  <si>
    <t>MPSV
výzva k vrácení dotace</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</si>
  <si>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</si>
  <si>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</si>
  <si>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</si>
  <si>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</si>
  <si>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</si>
  <si>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Vyčíslení úspěchu v uskutečněné obraně v Kč a v %</t>
  </si>
  <si>
    <t>Rozdíl mezi původní výši vyměřených finančních postihů a konečnou výši finančního postihu po uskutečněné právní obraně.</t>
  </si>
  <si>
    <t>podstatná změna závazku ze smlouvy na veřejnou zakázku, kdy při zvýšení /snížení ceny na školení překročil zadavatel 10 % původní hodnoty závazku</t>
  </si>
  <si>
    <t xml:space="preserve">diskriminační požadavky v rámci technických kvalifikačních předpokladů (znalost hospodaření krajských úřadů, ISO, architekt WAN/MAN zkušenosti) </t>
  </si>
  <si>
    <t>CRR
krácení dotace</t>
  </si>
  <si>
    <t>Muzeum Sokolov, p.o. KK</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</si>
  <si>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</si>
  <si>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</si>
  <si>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</si>
  <si>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</si>
  <si>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</si>
  <si>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</si>
  <si>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</si>
  <si>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</si>
  <si>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t>CRR 
krácení dotace za I. až III. etapu (sankce 10 % za 3 etapy, po námitkách změna na 5% a pouze za III. etapu)</t>
  </si>
  <si>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</si>
  <si>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</si>
  <si>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r>
      <t>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t>
    </r>
    <r>
      <rPr>
        <b/>
        <sz val="11"/>
        <rFont val="Calibri"/>
        <family val="2"/>
        <charset val="238"/>
        <scheme val="minor"/>
      </rPr>
      <t xml:space="preserve"> Dne 21. 10. 2022 obdržela ZZS z NSS Rozsudek č. j. 4 Afs 378/2021-41 ze dne 20. 10. 2022</t>
    </r>
    <r>
      <rPr>
        <sz val="11"/>
        <rFont val="Calibri"/>
        <family val="2"/>
        <charset val="238"/>
        <scheme val="minor"/>
      </rPr>
      <t>,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</si>
  <si>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t>Původní finanční postih za zjištěné pochybení u aktuálně sledovaných projektů</t>
  </si>
  <si>
    <t>Aktuální výše sledovaných finančních postihů po uskutečněné právní obraně</t>
  </si>
  <si>
    <t xml:space="preserve">Celkové částka v Kč 
za všechny projekty </t>
  </si>
  <si>
    <t>ř.1</t>
  </si>
  <si>
    <t>ř.2</t>
  </si>
  <si>
    <t>ř.3</t>
  </si>
  <si>
    <t>ř.4</t>
  </si>
  <si>
    <t>Aktuálně sledované finanční postihy u projektů</t>
  </si>
  <si>
    <t>Vysvětlení k tabulkám:</t>
  </si>
  <si>
    <t>Finanční postih</t>
  </si>
  <si>
    <t>Aktuální výše finančního postihu</t>
  </si>
  <si>
    <t>uhrazené platební výměry, pokuty, provedené krácení dotace nebo její vrácení</t>
  </si>
  <si>
    <t>Uhrazené platební výměry (PV), pokuty, provedené krácení dotace nebo její vrácení</t>
  </si>
  <si>
    <t>neuhrazeno - platební výměry a rozhodnutí nenabyly právní moci</t>
  </si>
  <si>
    <t>maximální možný očekávaný finanční postih - finanční postih není dosud vyměřen</t>
  </si>
  <si>
    <t>Maximální možný očekávaný finanční postih - finanční postih není dosud vyměřen</t>
  </si>
  <si>
    <t>U zjištěných pochybení není ukončen kontrola, není k dispozici konečná zpráva z auditu operace, nebylo zahájeno nebo probíhá daňové řízení nebo správní řízení na ÚOHS. Předpokládané částka finančního postihu nemusí být konečná.</t>
  </si>
  <si>
    <r>
      <t xml:space="preserve">Částka odpovídá skutečně uhrazeným částkám dle pravomocných platebních výměrů a rozhodnutí o pokutě nebo krácené dotaci či jejím vrácené části. Odvod/pokuta je uhrazena až v okamžiku nabytí právní moci platebního výměru/rozhodnutí o pokutě </t>
    </r>
    <r>
      <rPr>
        <sz val="10"/>
        <color rgb="FF00B050"/>
        <rFont val="Calibri"/>
        <family val="2"/>
        <charset val="238"/>
        <scheme val="minor"/>
      </rPr>
      <t xml:space="preserve">(zelená barva v příloze č. 1 a 2 a tabulkách). </t>
    </r>
    <r>
      <rPr>
        <sz val="10"/>
        <color rgb="FF7030A0"/>
        <rFont val="Calibri"/>
        <family val="2"/>
        <charset val="238"/>
        <scheme val="minor"/>
      </rPr>
      <t xml:space="preserve">Dosud neuhrazené platební výměry/rozhodnutí o pokutě, které nenabyly právní moci, nemusejí být konečné (fialová barva v příloze č. 1 a č. 2 a tabulkách. </t>
    </r>
  </si>
  <si>
    <t>Jedná se o krácení dotace, odvody za porušení rozpočtové kázně, penále, výzvy k vrácení dotace nebo její části (částka v Kč odpovídá částce dotace, kterou by příjemce obdržel dle rozhodnutí o dotaci) a pokuty Úřadu pro ochranu hospodářské soutěže (ÚOHS).</t>
  </si>
  <si>
    <t>Výše původního finančního postihu za identifikované pochybení na základě protokolu z kontroly, zprávy z auditu operace nebo rozhodnutí o pokutě, případně jiných dokumentů. Proti kontrolním zjištěním byly příjemci dotace podávány námitky nebo stanoviska apod. Částka se vztahuje pouze k dotaci a nejedná se o konečnou částku finančního postihu.</t>
  </si>
  <si>
    <t>Finanční postih pro uskutečněné právní obraně. V případě sledovaných finančních postihů se nemusí jednat o konečnou částku finančního postihu - dosud neukončený soudní spor nebo očekávání rozhodnutí o prominutí.</t>
  </si>
  <si>
    <t>Projekty
 Karlovarského kraje (KK)</t>
  </si>
  <si>
    <t>Projekty 
příspěvkových organizací (PO)</t>
  </si>
  <si>
    <t xml:space="preserve">Aktuální výše sledovaných finančních postihů dle jejich úhrady </t>
  </si>
  <si>
    <t>•</t>
  </si>
  <si>
    <t>Úspěch uskutečněné obrany v %  u aktuálně sledovaných finančních postihů (ř. 3/ ř. 1)</t>
  </si>
  <si>
    <r>
      <t xml:space="preserve">Aktuální výše sledovaných finančních postihů po uskutečněné právní obraně - </t>
    </r>
    <r>
      <rPr>
        <sz val="11"/>
        <color theme="1"/>
        <rFont val="Calibri"/>
        <family val="2"/>
        <scheme val="minor"/>
      </rPr>
      <t>viz ř. 2 tabulky č.1</t>
    </r>
  </si>
  <si>
    <t>Přehled finančních postihů (odvodů, korekcí a pokut) u projektů spolufinancovaných z EU a jiných zdrojů od roku 2008</t>
  </si>
  <si>
    <r>
      <t xml:space="preserve">Tabulka č. 1 - Aktuálně sledované finanční postihy - </t>
    </r>
    <r>
      <rPr>
        <sz val="11"/>
        <rFont val="Calibri"/>
        <family val="2"/>
        <charset val="238"/>
        <scheme val="minor"/>
      </rPr>
      <t>podrobněji Příloha č. 1 (KK) a Příloha č. 2 (PO)</t>
    </r>
  </si>
  <si>
    <r>
      <t>Tabulka č. 2 - Aktuálně sledované finanční postihy dle jejich úhrady</t>
    </r>
    <r>
      <rPr>
        <sz val="11"/>
        <rFont val="Calibri"/>
        <family val="2"/>
        <charset val="238"/>
        <scheme val="minor"/>
      </rPr>
      <t xml:space="preserve"> - podrobněji Příloha č. 1 (KK) a Příloha č. 2 (PO)</t>
    </r>
  </si>
  <si>
    <r>
      <t xml:space="preserve">Vyčíslení úspěchu v uskutečněné obraně v Kč u aktuálně sledovaných finančních postihů </t>
    </r>
    <r>
      <rPr>
        <b/>
        <i/>
        <sz val="11"/>
        <rFont val="Calibri"/>
        <family val="2"/>
        <charset val="238"/>
        <scheme val="minor"/>
      </rPr>
      <t>(ř. 1 - ř. 2)</t>
    </r>
  </si>
  <si>
    <t>Příloha č. 1</t>
  </si>
  <si>
    <r>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t>
    </r>
    <r>
      <rPr>
        <b/>
        <sz val="11"/>
        <rFont val="Calibri"/>
        <family val="2"/>
        <charset val="238"/>
        <scheme val="minor"/>
      </rPr>
      <t xml:space="preserve">sankce 25 % z veřejné zakázky. </t>
    </r>
  </si>
  <si>
    <t>CRR 
očekávané krácení dotace za IV. etapu (krácení 25 %)</t>
  </si>
  <si>
    <t>MMR
výzva k vrácení dotace/ 
FÚ
odvod za porušení rozp. kázně za I. a II. etapu (5 % )</t>
  </si>
  <si>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Dne 21. 10. 2022 obdržela ZZS z NSS Rozsudek č. j. 4 Afs 378/2021-41 ze dne 20. 10. 2022, kterým NSS rozhodl, že kasační stížnost podaná MPSV není důvodná a zamítá se.
ZZS KK nyní očekává nové rozhodnutí MPSV o námitkách proti neproplacení dotace podaných ZZS KK dne 4. 7. 2019.</t>
    </r>
  </si>
  <si>
    <t>MMR
výzva k vrácení dotace</t>
  </si>
  <si>
    <t>MMR 
výzva k vrácení dotace</t>
  </si>
  <si>
    <t>nedoložení podkladů týkajících se statického průzkumu a geologické a geotechnické dokumentace</t>
  </si>
  <si>
    <t>nedoložení publikace GEO OKRUH VODA, nedoložení podkladů týkajících se statického průzkumu a geologické a geotechnické dokumentace, položka plakát nebyla schválena v podrobném rozpočtu projektu</t>
  </si>
  <si>
    <t>Dne 15. 11. 2023 obdrželo Muzeum Sokolov výzvu k vrácení dotace ze státního rozpočtu nebo její části dle § 14f odst. 3 zákona č. 218/2000 Sb., č. j. 77865/2023-51, v níž MMR vyzvalo Muzeum Sokolov k vrácení části dotace ze státního rozpočtu ve výši 163,05 EUR (4.191,85 Kč), tj. 5% podílu z celkové částky nezpůsobilých výdajů v celkové výši 3.261,00 EUR. Muzeum Sokolov doručenou výzvu ve stanovené lhůtě, tj. do 11. 12. 2023, uhradilo na bankovní účet MMR.</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</si>
  <si>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28. 10. 2018 OLP vyhotovilo právní „Posouzení odpovědnosti externího administrátora veřejných zakázek „Zavedení datových skladů“ a „Komunikační infrastruktura Karlovarského kraje“,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Dne 11. 1. 2022 se na základě předvolání Obvodního soudu pro Prahu 1 ze dne 14. 10. 2021 uskutečnilo ústní jednání, Usnesení č. j. 13 C 47/2020-91 ze dne 11. 1. 2022 o přerušení řízení. Dne 9.12.2022 doručen návrh o mimosoudním vyrovnání společností RELSIE spol. s.r.o., Rada KK usnesením č. RK 1486/12/22 ze dne 19.12.2022 nepřijala návrh na mimosoudní narovnání, dne 22.12.2022 byla odeslána společnosti RELSIE Informace o nepřijetí návrhu č. j. KK/2889/LP/22 ze dne 22.12.2022, dne 23.12.2022 byl odeslán Obvodnímu soudu pro Prahu 1 Návrh žalobce na pokračování v přerušeném soudním řízení č. j. KK/134/LP/22 ze dne 22.12.2022, KK obdržel Usnesení č.j. 13 C 47/2020-96-v přerušeném řízení se pokračuje. Dne 13.1.2023 doručen dopis Relsie -žádost o osobní jednání. dne  7.3.2023 odeslána odpověď na dopis Relsie dopsi č.j. KK/694/LP/23, dne 16.3.2023 obdržel KK přípis obvodního soudu č.j. 13 C 47/2020 s výzvou ke sdělení aktuálních procesních stanovisek, dne 30.3.2023 odeslal KK vyjádření k výzvě soudu KK/1098/LP/23. Dne 2.5.2023 obdržel KK Předvolání č.j. 13 C 47/2020 na 18.7.2023 v 9.00 k Obvodnímu soudu pro Prahu 1. Dne 15.4.2024  doručen rozsudek Obvodního soudu pro Prahu 1 č. j. 13 C 47/2020 - 253 ze dne 14. 3. 2024 - žaloba zamítnuta, Dne 29. 4. 2024 podáno odvolání. Dne 21. 5. 2024 doručeno usnesení č. j. 13 C 47/2020-266 o úhradě soudního poplatku a usnesení č. j. 13 C 47/2020-265 o odstranění vad podání  Dne 24.5.2024 bylo odvolání doplněno. Dne 28.5.2024 uhrazen soudní poplatek 461.102 Kč.
</t>
    </r>
    <r>
      <rPr>
        <b/>
        <sz val="11"/>
        <rFont val="Calibri"/>
        <family val="2"/>
        <charset val="238"/>
        <scheme val="minor"/>
      </rPr>
      <t>KONEČNÝ STAV - VEDENO SOUDNÍ ŘÍZENÍ O NÁHRADU ŠKODY</t>
    </r>
  </si>
  <si>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Dne 31.5.2022 podala KSÚS prostřednictvím ARROWS, advokátní kancelář, s.r.o. k Městskému soudu v Praze správní žalobu - sp. zn. 3 A 66/2022 - proti rozhodnutí MMR</t>
    </r>
    <r>
      <rPr>
        <sz val="11"/>
        <rFont val="Calibri"/>
        <family val="2"/>
        <charset val="238"/>
        <scheme val="minor"/>
      </rPr>
      <t xml:space="preserve">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V případě, že MMR námitkám proti nevyplacení dotace za 4. etapu nevyhoví a ponechá navrhovanou finanční opravu ve výši 25 % z dotčené veřejné zakázky, bude následovat doručení výzvy k vrácení dotace za 1. a 2. etapu a taktéž i za 3. etapu v celkové výši cca 28.516.339,92 Kč, jelikož za první 3 etapy byla dosud uplatněna sankce pouze ve výši 5 %. Dne 11. 8. 2022 obdržela KSÚS KK Výzvu k vrácení peněžních prostředků dotace č. j. MMR-52073/2022-26 ve výši 2.771.962,30 Kč za 1. a 2. etapu projektu (sankce 5%) - KSÚS ji neuhradila, zahájení daňové řízení. D</t>
    </r>
    <r>
      <rPr>
        <b/>
        <sz val="11"/>
        <rFont val="Calibri"/>
        <family val="2"/>
        <charset val="238"/>
        <scheme val="minor"/>
      </rPr>
      <t>ne 15.12.2022 zahájil FÚ pro KK daňovou kontrolu. Dne 3.8.2023 obdržela KSÚS Rozhodnutí č.j. MMR-585/2023-26 ze dne 1.8.2023-MMR námitkám za 4.etapu nevyhovělo a ponechalo sankci ve výši 25%. Dne 26.9.2023 obdržela KSÚS Výzvu k vrácení peněžních prostředků dotace č. j. MMR-66050/2023-26 ve výši 28.502.922,39 Kč ze dne 26. 9. 2023. Dne 2.10.2023 podala KSÚS prostřednictvím Arrows správní žalobu k Městskému soudu v Praze proti Rozhodnutí , č. j. MMR 585/2023 26 ze dne 1. 8. 2023. FÚ pro KK vyměřil platební výměr na odvod za porušení rozpočtové kázně č. j. 873555/23/2400-31471-402577 ze dne 14. 11. 2023 ve výši 153.998,00 Kč do státního rozpočtu a č. j. 873556/23/2400-31471-402577 ze dne 14. 11. 2023 ve výši 2.617.965,00 Kč do Národního fondu. KSÚS dne 11.12.2023 podala prostřednictvím Arrows proti PV odvolání. Dne 18.12.2023 uhradila KSÚS část výzvy ve výši 28.495.000,00 Kč na zbytek (7.922,39 Kč) zahájeno daňové řízení - oznámení FÚ pro KV 231435/24/2400-31471-402577 z 25.3.2024. Dne 11. 6. 2024 obdržela ARROWS AK rozhodnutí OFŘ č. j. 18860/24/5100-10612-712396 ze dne 11. 6. 2024 - zamítnutí  odvolání proti PV 153.998 Kč a PV 2.617.965 Kč. Dne 20.6.2024 PV ve výši 2.771.963 Kč uhrazeny. Dne 25.6.2024 doručen rozsudek 3 A 66/2022-147 - žaloba se zamítá. Doručeno rozhodnutí OFŘ č. j. 18860/24/5100-10612-712396 ze dne 11. 6. 2024 - zamítnuta podaná odvolání proti PV. Dne 20.6.2024 uhrazeny PV (2.617.965 Kč a 153.998 Kč). Dne 12.8.2024 podána správní žaloba proti rozhodnutí OFŘ.
DNE 8.7.2024 BYLA PODÁNA KASAČNÍ STÍŽNOST (SPRÁVNÍ ŽALOBA I., sp. zn. 3 A 66/2022 - 2Afs 155/2024) a OČEKÁVÁME ROZSUDEK SPRÁVNÍ ŽALOBY II.
OČEKÁVÁME ROZSUDEK SPRÁVNÍ ŽALOBY (PV 2.617.956 Kč a 153.998 Kč)</t>
    </r>
  </si>
  <si>
    <t>CRR provedlo kontrolu závěrečné zprávy o realizaci projektu, která byla Muzeem Sokolov předložena dne 17. 5. 2023. CRR sdělilo oznámením o ukončení kontroly ze dne 20. 11. 2023 Muzeu Sokolov, že přistoupilo ke krácení výdajů a udělení sankce u faktury č. 23211054, č. 2220008 a č. 22611054. Dne 4. 12. 2023 podalo Muzeum Sokolov stížnost proti rozhodnutí kontrolora CRR č. j. MUSOK/2023/494. Dne 12. 12. 2023 byl Muzeu Sokolov doručen z MMR přípis č. j. 84118/2023-51 ze dne 12. 12. 2023, ve kterém MMR zamítlo podanou stížnost proti rozhodnutí kontrolora ze dne 4. 12. 2023 a potvrdilo neuznání výdajů ve výši 79.225,97 EUR (7.736,22 EUR na kategorii „personální náklady“, 1.160,43 EUR na kategorii „kancelářské a administrativní výdaje“, 5.391,27 EUR na kategorii „náklady na externí odborné poradenství a na služby“ a 64.938,05 EUR na kategorii „pořízení a pronájem nemovitostí a stavební práce“). OLP očekává vyčíslení odboru kultury konečné výše postihu.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</si>
</sst>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7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b/>
      <sz val="11"/>
      <name val="Calibri"/>
      <family val="2"/>
      <charset val="238"/>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0"/>
      <color theme="1"/>
      <name val="Calibri"/>
      <family val="2"/>
      <scheme val="minor"/>
    </font>
    <font>
      <sz val="11"/>
      <color rgb="FF7030A0"/>
      <name val="Calibri"/>
      <family val="2"/>
      <scheme val="minor"/>
    </font>
    <font>
      <sz val="11"/>
      <color rgb="FF00B050"/>
      <name val="Calibri"/>
      <family val="2"/>
      <scheme val="minor"/>
    </font>
    <font>
      <sz val="11"/>
      <color theme="1"/>
      <name val="Calibri"/>
      <family val="2"/>
      <scheme val="minor"/>
    </font>
    <font>
      <b/>
      <sz val="11"/>
      <color rgb="FF00B050"/>
      <name val="Calibri"/>
      <family val="2"/>
      <scheme val="minor"/>
    </font>
    <font>
      <sz val="10"/>
      <name val="Calibri"/>
      <family val="2"/>
      <charset val="238"/>
      <scheme val="minor"/>
    </font>
    <font>
      <sz val="10"/>
      <color rgb="FF0070C0"/>
      <name val="Calibri"/>
      <family val="2"/>
      <charset val="238"/>
      <scheme val="minor"/>
    </font>
    <font>
      <b/>
      <sz val="10"/>
      <color theme="1"/>
      <name val="Calibri"/>
      <family val="2"/>
      <scheme val="minor"/>
    </font>
    <font>
      <sz val="8"/>
      <name val="Calibri"/>
      <family val="2"/>
      <scheme val="minor"/>
    </font>
    <font>
      <sz val="9"/>
      <color theme="1"/>
      <name val="Calibri"/>
      <family val="2"/>
      <scheme val="minor"/>
    </font>
    <font>
      <i/>
      <sz val="9"/>
      <color theme="1"/>
      <name val="Calibri"/>
      <family val="2"/>
      <charset val="238"/>
      <scheme val="minor"/>
    </font>
    <font>
      <sz val="10"/>
      <color rgb="FF00B050"/>
      <name val="Calibri"/>
      <family val="2"/>
      <charset val="238"/>
      <scheme val="minor"/>
    </font>
    <font>
      <sz val="10"/>
      <color rgb="FF7030A0"/>
      <name val="Calibri"/>
      <family val="2"/>
      <charset val="238"/>
      <scheme val="minor"/>
    </font>
    <font>
      <b/>
      <sz val="11"/>
      <color rgb="FF7030A0"/>
      <name val="Calibri"/>
      <family val="2"/>
      <scheme val="minor"/>
    </font>
    <font>
      <b/>
      <sz val="11"/>
      <color theme="1"/>
      <name val="Calibri"/>
      <family val="2"/>
      <charset val="23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bottom style="medium">
        <color indexed="64"/>
      </bottom>
      <diagonal/>
    </border>
  </borders>
  <cellStyleXfs count="41">
    <xf numFmtId="0" fontId="0" fillId="0" borderId="0"/>
    <xf numFmtId="0" fontId="29" fillId="0" borderId="0"/>
    <xf numFmtId="0" fontId="27" fillId="0" borderId="0"/>
    <xf numFmtId="0" fontId="30" fillId="0" borderId="0"/>
    <xf numFmtId="0" fontId="31" fillId="0" borderId="0"/>
    <xf numFmtId="0" fontId="26" fillId="0" borderId="0"/>
    <xf numFmtId="0" fontId="25" fillId="0" borderId="0"/>
    <xf numFmtId="0" fontId="24" fillId="0" borderId="0"/>
    <xf numFmtId="0" fontId="23" fillId="0" borderId="0"/>
    <xf numFmtId="0" fontId="22" fillId="0" borderId="0"/>
    <xf numFmtId="0" fontId="22" fillId="0" borderId="0"/>
    <xf numFmtId="0" fontId="22" fillId="0" borderId="0"/>
    <xf numFmtId="0" fontId="21" fillId="0" borderId="0"/>
    <xf numFmtId="0" fontId="21" fillId="0" borderId="0"/>
    <xf numFmtId="0" fontId="21" fillId="0" borderId="0"/>
    <xf numFmtId="0" fontId="20" fillId="0" borderId="0"/>
    <xf numFmtId="0" fontId="20" fillId="0" borderId="0"/>
    <xf numFmtId="0" fontId="20" fillId="0" borderId="0"/>
    <xf numFmtId="0" fontId="19" fillId="0" borderId="0"/>
    <xf numFmtId="0" fontId="19" fillId="0" borderId="0"/>
    <xf numFmtId="0" fontId="18" fillId="0" borderId="0"/>
    <xf numFmtId="0" fontId="18" fillId="0" borderId="0"/>
    <xf numFmtId="0" fontId="18" fillId="0" borderId="0"/>
    <xf numFmtId="0" fontId="17" fillId="0" borderId="0"/>
    <xf numFmtId="0" fontId="17" fillId="0" borderId="0"/>
    <xf numFmtId="0" fontId="16" fillId="0" borderId="0"/>
    <xf numFmtId="0" fontId="16"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3" fillId="0" borderId="0"/>
    <xf numFmtId="0" fontId="13" fillId="0" borderId="0"/>
    <xf numFmtId="0" fontId="67" fillId="0" borderId="0"/>
    <xf numFmtId="0" fontId="7" fillId="0" borderId="0"/>
    <xf numFmtId="0" fontId="4" fillId="0" borderId="0"/>
    <xf numFmtId="0" fontId="4" fillId="0" borderId="0"/>
  </cellStyleXfs>
  <cellXfs count="322">
    <xf numFmtId="0" fontId="0" fillId="0" borderId="0" xfId="0"/>
    <xf numFmtId="0" fontId="33" fillId="0" borderId="28" xfId="0" applyFont="1" applyBorder="1" applyAlignment="1">
      <alignment vertical="center" wrapText="1"/>
    </xf>
    <xf numFmtId="0" fontId="33" fillId="0" borderId="3" xfId="0" applyFont="1" applyBorder="1" applyAlignment="1">
      <alignment vertical="center" wrapText="1"/>
    </xf>
    <xf numFmtId="0" fontId="40" fillId="0" borderId="0" xfId="0" applyFont="1"/>
    <xf numFmtId="0" fontId="41" fillId="0" borderId="0" xfId="0" applyFont="1" applyAlignment="1">
      <alignment horizontal="left"/>
    </xf>
    <xf numFmtId="0" fontId="41" fillId="0" borderId="0" xfId="0" applyFont="1" applyAlignment="1">
      <alignment horizontal="right"/>
    </xf>
    <xf numFmtId="0" fontId="42" fillId="0" borderId="0" xfId="0" applyFont="1" applyAlignment="1">
      <alignment horizontal="left"/>
    </xf>
    <xf numFmtId="0" fontId="41" fillId="0" borderId="0" xfId="0" applyFont="1"/>
    <xf numFmtId="0" fontId="43" fillId="0" borderId="0" xfId="0" applyFont="1" applyAlignment="1">
      <alignment horizontal="right"/>
    </xf>
    <xf numFmtId="0" fontId="36" fillId="3" borderId="41" xfId="0" applyFont="1" applyFill="1" applyBorder="1" applyAlignment="1">
      <alignment horizontal="left" vertical="center" wrapText="1"/>
    </xf>
    <xf numFmtId="0" fontId="46" fillId="3" borderId="19"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6" fillId="3" borderId="8" xfId="0" applyFont="1" applyFill="1" applyBorder="1" applyAlignment="1">
      <alignment horizontal="center" vertical="center" wrapText="1"/>
    </xf>
    <xf numFmtId="0" fontId="46" fillId="3" borderId="29" xfId="0" applyFont="1" applyFill="1" applyBorder="1" applyAlignment="1">
      <alignment horizontal="center" vertical="center" wrapText="1"/>
    </xf>
    <xf numFmtId="0" fontId="46" fillId="3" borderId="44" xfId="0" applyFont="1" applyFill="1" applyBorder="1" applyAlignment="1">
      <alignment horizontal="center" vertical="center" wrapText="1"/>
    </xf>
    <xf numFmtId="0" fontId="46" fillId="3" borderId="30" xfId="0" applyFont="1" applyFill="1" applyBorder="1" applyAlignment="1">
      <alignment horizontal="center" vertical="center" wrapText="1"/>
    </xf>
    <xf numFmtId="0" fontId="46" fillId="3" borderId="16" xfId="0" applyFont="1" applyFill="1" applyBorder="1" applyAlignment="1">
      <alignment horizontal="center" vertical="center" wrapText="1"/>
    </xf>
    <xf numFmtId="4" fontId="0" fillId="0" borderId="0" xfId="0" applyNumberFormat="1"/>
    <xf numFmtId="4" fontId="33" fillId="0" borderId="28" xfId="0" applyNumberFormat="1" applyFont="1" applyBorder="1" applyAlignment="1">
      <alignment vertical="center"/>
    </xf>
    <xf numFmtId="4" fontId="0" fillId="0" borderId="0" xfId="0" applyNumberFormat="1" applyAlignment="1">
      <alignment vertical="center"/>
    </xf>
    <xf numFmtId="0" fontId="28" fillId="0" borderId="52" xfId="0" applyFont="1" applyBorder="1" applyAlignment="1">
      <alignment horizontal="center" vertical="center"/>
    </xf>
    <xf numFmtId="4" fontId="33" fillId="0" borderId="0" xfId="0" applyNumberFormat="1" applyFont="1" applyAlignment="1">
      <alignment horizontal="center" vertical="center" wrapText="1"/>
    </xf>
    <xf numFmtId="0" fontId="33" fillId="0" borderId="28" xfId="0" applyFont="1" applyBorder="1" applyAlignment="1">
      <alignment horizontal="center" vertical="center"/>
    </xf>
    <xf numFmtId="0" fontId="28" fillId="0" borderId="26" xfId="0" applyFont="1" applyBorder="1" applyAlignment="1">
      <alignment horizontal="center" vertical="center"/>
    </xf>
    <xf numFmtId="0" fontId="28" fillId="0" borderId="13" xfId="0" applyFont="1" applyBorder="1" applyAlignment="1">
      <alignment horizontal="right" vertical="center" wrapText="1"/>
    </xf>
    <xf numFmtId="4" fontId="33" fillId="0" borderId="54" xfId="0" applyNumberFormat="1" applyFont="1" applyBorder="1" applyAlignment="1">
      <alignment horizontal="center" vertical="center"/>
    </xf>
    <xf numFmtId="4" fontId="54" fillId="0" borderId="23" xfId="0" applyNumberFormat="1" applyFont="1" applyBorder="1" applyAlignment="1">
      <alignment vertical="center"/>
    </xf>
    <xf numFmtId="4" fontId="28" fillId="0" borderId="13" xfId="0"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33" fillId="0" borderId="0" xfId="0" applyFont="1" applyAlignment="1">
      <alignment horizontal="left" vertical="center"/>
    </xf>
    <xf numFmtId="4" fontId="55" fillId="0" borderId="0" xfId="0" applyNumberFormat="1" applyFont="1" applyAlignment="1">
      <alignment horizontal="center" vertical="center"/>
    </xf>
    <xf numFmtId="0" fontId="28" fillId="0" borderId="0" xfId="0" applyFont="1"/>
    <xf numFmtId="0" fontId="0" fillId="0" borderId="0" xfId="0" applyAlignment="1">
      <alignment horizontal="left"/>
    </xf>
    <xf numFmtId="0" fontId="0" fillId="0" borderId="0" xfId="0" applyAlignment="1">
      <alignment horizontal="right"/>
    </xf>
    <xf numFmtId="0" fontId="33" fillId="0" borderId="0" xfId="0" applyFont="1" applyAlignment="1">
      <alignment horizontal="left"/>
    </xf>
    <xf numFmtId="4" fontId="32" fillId="0" borderId="0" xfId="0" applyNumberFormat="1" applyFont="1" applyAlignment="1">
      <alignment horizontal="right" vertical="center" wrapText="1"/>
    </xf>
    <xf numFmtId="10" fontId="32" fillId="0" borderId="0" xfId="0" applyNumberFormat="1" applyFont="1" applyAlignment="1">
      <alignment horizontal="center" vertical="center" wrapText="1"/>
    </xf>
    <xf numFmtId="0" fontId="0" fillId="0" borderId="0" xfId="0" applyAlignment="1">
      <alignment horizontal="left" vertical="center" wrapText="1"/>
    </xf>
    <xf numFmtId="4" fontId="50" fillId="0" borderId="0" xfId="0" applyNumberFormat="1" applyFont="1" applyAlignment="1">
      <alignment vertical="center"/>
    </xf>
    <xf numFmtId="4" fontId="51" fillId="0" borderId="0" xfId="0" applyNumberFormat="1" applyFont="1" applyAlignment="1">
      <alignment horizontal="right" vertical="center"/>
    </xf>
    <xf numFmtId="4" fontId="54" fillId="0" borderId="0" xfId="0" applyNumberFormat="1" applyFont="1" applyAlignment="1">
      <alignment vertical="center"/>
    </xf>
    <xf numFmtId="4" fontId="28" fillId="0" borderId="0" xfId="0" applyNumberFormat="1" applyFont="1" applyAlignment="1">
      <alignment horizontal="right" vertical="center"/>
    </xf>
    <xf numFmtId="0" fontId="0" fillId="0" borderId="0" xfId="0" applyAlignment="1">
      <alignment horizontal="center"/>
    </xf>
    <xf numFmtId="4" fontId="0" fillId="0" borderId="0" xfId="0" applyNumberFormat="1" applyAlignment="1">
      <alignment horizontal="center"/>
    </xf>
    <xf numFmtId="0" fontId="28" fillId="0" borderId="0" xfId="0" applyFont="1" applyAlignment="1">
      <alignment vertical="center"/>
    </xf>
    <xf numFmtId="0" fontId="37" fillId="4" borderId="55" xfId="0" applyFont="1" applyFill="1" applyBorder="1" applyAlignment="1">
      <alignment vertical="center" wrapText="1"/>
    </xf>
    <xf numFmtId="0" fontId="37" fillId="4" borderId="42" xfId="0" applyFont="1" applyFill="1" applyBorder="1" applyAlignment="1">
      <alignment vertical="center" wrapText="1"/>
    </xf>
    <xf numFmtId="0" fontId="46" fillId="4" borderId="7" xfId="0" applyFont="1" applyFill="1" applyBorder="1" applyAlignment="1">
      <alignment horizontal="center" vertical="center" wrapText="1"/>
    </xf>
    <xf numFmtId="0" fontId="46" fillId="4" borderId="7" xfId="0" applyFont="1" applyFill="1" applyBorder="1" applyAlignment="1">
      <alignment horizontal="left" vertical="center" wrapText="1"/>
    </xf>
    <xf numFmtId="0" fontId="46" fillId="4" borderId="8" xfId="0" applyFont="1" applyFill="1" applyBorder="1" applyAlignment="1">
      <alignment horizontal="center" vertical="center" wrapText="1"/>
    </xf>
    <xf numFmtId="0" fontId="46" fillId="4" borderId="29" xfId="0" applyFont="1" applyFill="1" applyBorder="1" applyAlignment="1">
      <alignment horizontal="center" vertical="center" wrapText="1"/>
    </xf>
    <xf numFmtId="0" fontId="46" fillId="4" borderId="27" xfId="0" applyFont="1" applyFill="1" applyBorder="1" applyAlignment="1">
      <alignment horizontal="center" vertical="center" wrapText="1"/>
    </xf>
    <xf numFmtId="0" fontId="46" fillId="4" borderId="19" xfId="0" applyFont="1" applyFill="1" applyBorder="1" applyAlignment="1">
      <alignment horizontal="center" vertical="center" wrapText="1"/>
    </xf>
    <xf numFmtId="0" fontId="28" fillId="0" borderId="4" xfId="0" applyFont="1" applyBorder="1" applyAlignment="1">
      <alignment horizontal="center" vertical="center"/>
    </xf>
    <xf numFmtId="0" fontId="50" fillId="0" borderId="15" xfId="0" applyFont="1" applyBorder="1" applyAlignment="1">
      <alignment horizontal="right" vertical="center" wrapText="1"/>
    </xf>
    <xf numFmtId="0" fontId="33" fillId="0" borderId="15" xfId="0" applyFont="1" applyBorder="1" applyAlignment="1">
      <alignment horizontal="center" vertical="center"/>
    </xf>
    <xf numFmtId="0" fontId="34" fillId="0" borderId="15" xfId="0" applyFont="1" applyBorder="1" applyAlignment="1">
      <alignment horizontal="center" vertical="center"/>
    </xf>
    <xf numFmtId="0" fontId="34" fillId="0" borderId="50" xfId="0" applyFont="1" applyBorder="1" applyAlignment="1">
      <alignment horizontal="center" vertical="center"/>
    </xf>
    <xf numFmtId="0" fontId="33" fillId="0" borderId="50" xfId="0" applyFont="1" applyBorder="1" applyAlignment="1">
      <alignment horizontal="center" vertical="center"/>
    </xf>
    <xf numFmtId="0" fontId="33" fillId="0" borderId="40" xfId="0" applyFont="1" applyBorder="1" applyAlignment="1">
      <alignment horizontal="center" vertical="center"/>
    </xf>
    <xf numFmtId="4" fontId="50" fillId="0" borderId="11" xfId="0" applyNumberFormat="1" applyFont="1" applyBorder="1" applyAlignment="1">
      <alignment vertical="center"/>
    </xf>
    <xf numFmtId="4" fontId="33" fillId="0" borderId="4" xfId="0" applyNumberFormat="1" applyFont="1" applyBorder="1" applyAlignment="1">
      <alignment horizontal="center" vertical="center" wrapText="1"/>
    </xf>
    <xf numFmtId="4" fontId="33" fillId="0" borderId="40" xfId="0" applyNumberFormat="1" applyFont="1" applyBorder="1" applyAlignment="1">
      <alignment horizontal="center" vertical="center" wrapText="1"/>
    </xf>
    <xf numFmtId="0" fontId="28" fillId="0" borderId="14" xfId="0" applyFont="1" applyBorder="1" applyAlignment="1">
      <alignment horizontal="right" vertical="center" wrapText="1"/>
    </xf>
    <xf numFmtId="0" fontId="33" fillId="0" borderId="20" xfId="0" applyFont="1" applyBorder="1" applyAlignment="1">
      <alignment horizontal="center" vertical="center"/>
    </xf>
    <xf numFmtId="4" fontId="54" fillId="0" borderId="25" xfId="0" applyNumberFormat="1" applyFont="1" applyBorder="1" applyAlignment="1">
      <alignment vertical="center"/>
    </xf>
    <xf numFmtId="4" fontId="28" fillId="0" borderId="2" xfId="0" applyNumberFormat="1" applyFont="1" applyBorder="1" applyAlignment="1">
      <alignment vertical="center"/>
    </xf>
    <xf numFmtId="0" fontId="60" fillId="0" borderId="0" xfId="0" applyFont="1" applyAlignment="1">
      <alignment horizontal="center" vertical="center"/>
    </xf>
    <xf numFmtId="4" fontId="38" fillId="0" borderId="0" xfId="0" applyNumberFormat="1" applyFont="1" applyAlignment="1">
      <alignment horizontal="center" vertical="center"/>
    </xf>
    <xf numFmtId="4" fontId="38" fillId="0" borderId="0" xfId="0" applyNumberFormat="1" applyFont="1" applyAlignment="1">
      <alignment vertical="center"/>
    </xf>
    <xf numFmtId="4" fontId="38" fillId="0" borderId="0" xfId="0" applyNumberFormat="1" applyFont="1" applyAlignment="1">
      <alignment horizontal="right" vertical="center" wrapText="1"/>
    </xf>
    <xf numFmtId="4" fontId="33" fillId="0" borderId="14" xfId="0" applyNumberFormat="1" applyFont="1" applyBorder="1" applyAlignment="1">
      <alignment vertical="center" wrapText="1"/>
    </xf>
    <xf numFmtId="0" fontId="58" fillId="0" borderId="0" xfId="0" applyFont="1"/>
    <xf numFmtId="0" fontId="61" fillId="0" borderId="0" xfId="0" applyFont="1"/>
    <xf numFmtId="10" fontId="33" fillId="0" borderId="28" xfId="0" applyNumberFormat="1" applyFont="1" applyBorder="1" applyAlignment="1">
      <alignment horizontal="center" vertical="center"/>
    </xf>
    <xf numFmtId="4" fontId="34" fillId="0" borderId="1" xfId="0" applyNumberFormat="1" applyFont="1" applyBorder="1" applyAlignment="1">
      <alignment horizontal="right" vertical="center"/>
    </xf>
    <xf numFmtId="4" fontId="34" fillId="0" borderId="3" xfId="0" applyNumberFormat="1" applyFont="1" applyBorder="1" applyAlignment="1">
      <alignment horizontal="right" vertical="center"/>
    </xf>
    <xf numFmtId="0" fontId="28" fillId="3" borderId="60" xfId="0" applyFont="1" applyFill="1" applyBorder="1" applyAlignment="1">
      <alignment horizontal="center" vertical="center"/>
    </xf>
    <xf numFmtId="0" fontId="28" fillId="3" borderId="57" xfId="0" applyFont="1" applyFill="1" applyBorder="1" applyAlignment="1">
      <alignment vertical="center" wrapText="1"/>
    </xf>
    <xf numFmtId="0" fontId="28" fillId="3" borderId="57" xfId="0" applyFont="1" applyFill="1" applyBorder="1" applyAlignment="1">
      <alignment horizontal="left" vertical="center" wrapText="1"/>
    </xf>
    <xf numFmtId="4" fontId="28" fillId="3" borderId="61" xfId="0" applyNumberFormat="1" applyFont="1" applyFill="1" applyBorder="1" applyAlignment="1">
      <alignment horizontal="right" vertical="center"/>
    </xf>
    <xf numFmtId="4" fontId="35" fillId="3" borderId="57" xfId="0" applyNumberFormat="1" applyFont="1" applyFill="1" applyBorder="1" applyAlignment="1">
      <alignment horizontal="left" vertical="center"/>
    </xf>
    <xf numFmtId="4" fontId="28" fillId="3" borderId="59" xfId="0" applyNumberFormat="1" applyFont="1" applyFill="1" applyBorder="1" applyAlignment="1">
      <alignment horizontal="right" vertical="center"/>
    </xf>
    <xf numFmtId="4" fontId="28" fillId="3" borderId="60" xfId="0" applyNumberFormat="1" applyFont="1" applyFill="1" applyBorder="1" applyAlignment="1">
      <alignment horizontal="right" vertical="center"/>
    </xf>
    <xf numFmtId="4" fontId="28" fillId="3" borderId="56" xfId="0" applyNumberFormat="1" applyFont="1" applyFill="1" applyBorder="1" applyAlignment="1">
      <alignment horizontal="right" vertical="center"/>
    </xf>
    <xf numFmtId="10" fontId="28" fillId="3" borderId="59" xfId="0" applyNumberFormat="1" applyFont="1" applyFill="1" applyBorder="1" applyAlignment="1">
      <alignment horizontal="center" vertical="center"/>
    </xf>
    <xf numFmtId="4" fontId="33" fillId="0" borderId="40" xfId="0" applyNumberFormat="1" applyFont="1" applyBorder="1" applyAlignment="1">
      <alignment vertical="center"/>
    </xf>
    <xf numFmtId="4" fontId="34" fillId="0" borderId="55" xfId="0" applyNumberFormat="1" applyFont="1" applyBorder="1" applyAlignment="1">
      <alignment horizontal="right" vertical="center"/>
    </xf>
    <xf numFmtId="4" fontId="0" fillId="0" borderId="0" xfId="0" applyNumberFormat="1" applyAlignment="1">
      <alignment horizontal="center" vertical="center"/>
    </xf>
    <xf numFmtId="4" fontId="28" fillId="0" borderId="0" xfId="0" applyNumberFormat="1" applyFont="1" applyAlignment="1">
      <alignment vertical="center"/>
    </xf>
    <xf numFmtId="0" fontId="33" fillId="0" borderId="40" xfId="0" applyFont="1" applyBorder="1" applyAlignment="1">
      <alignment vertical="center" wrapText="1"/>
    </xf>
    <xf numFmtId="4" fontId="34" fillId="0" borderId="0" xfId="0" applyNumberFormat="1" applyFont="1" applyAlignment="1">
      <alignment vertical="center"/>
    </xf>
    <xf numFmtId="0" fontId="36" fillId="4" borderId="49" xfId="0" applyFont="1" applyFill="1" applyBorder="1" applyAlignment="1">
      <alignment vertical="center" wrapText="1"/>
    </xf>
    <xf numFmtId="0" fontId="33" fillId="0" borderId="49" xfId="0" applyFont="1" applyBorder="1" applyAlignment="1">
      <alignment horizontal="left" vertical="center" wrapText="1"/>
    </xf>
    <xf numFmtId="0" fontId="36" fillId="3" borderId="17" xfId="0" applyFont="1" applyFill="1" applyBorder="1" applyAlignment="1">
      <alignment horizontal="left" vertical="center" wrapText="1"/>
    </xf>
    <xf numFmtId="0" fontId="36" fillId="3" borderId="42" xfId="0" applyFont="1" applyFill="1" applyBorder="1" applyAlignment="1">
      <alignment horizontal="left" vertical="center" wrapText="1"/>
    </xf>
    <xf numFmtId="0" fontId="14" fillId="0" borderId="1" xfId="0" applyFont="1" applyBorder="1" applyAlignment="1">
      <alignment vertical="center" wrapText="1"/>
    </xf>
    <xf numFmtId="10" fontId="14" fillId="0" borderId="28" xfId="0" applyNumberFormat="1" applyFont="1" applyBorder="1" applyAlignment="1">
      <alignment horizontal="center" vertical="center"/>
    </xf>
    <xf numFmtId="0" fontId="14" fillId="0" borderId="3" xfId="0" applyFont="1" applyBorder="1" applyAlignment="1">
      <alignment vertical="center" wrapText="1"/>
    </xf>
    <xf numFmtId="0" fontId="14" fillId="0" borderId="5" xfId="0" applyFont="1" applyBorder="1" applyAlignment="1">
      <alignment vertical="center" wrapText="1"/>
    </xf>
    <xf numFmtId="4" fontId="14" fillId="0" borderId="28" xfId="0" applyNumberFormat="1" applyFont="1" applyBorder="1" applyAlignment="1">
      <alignment horizontal="right" vertical="center"/>
    </xf>
    <xf numFmtId="4" fontId="14" fillId="0" borderId="1" xfId="0" applyNumberFormat="1" applyFont="1" applyBorder="1" applyAlignment="1">
      <alignment horizontal="right" vertical="center"/>
    </xf>
    <xf numFmtId="10" fontId="14" fillId="0" borderId="49" xfId="0" applyNumberFormat="1" applyFont="1" applyBorder="1" applyAlignment="1">
      <alignment horizontal="center" vertical="center"/>
    </xf>
    <xf numFmtId="4" fontId="14" fillId="0" borderId="3" xfId="0" applyNumberFormat="1" applyFont="1" applyBorder="1" applyAlignment="1">
      <alignment horizontal="right" vertical="center"/>
    </xf>
    <xf numFmtId="4" fontId="14" fillId="0" borderId="63" xfId="0" applyNumberFormat="1" applyFont="1" applyBorder="1" applyAlignment="1">
      <alignment horizontal="right" vertical="center"/>
    </xf>
    <xf numFmtId="0" fontId="14" fillId="3" borderId="57" xfId="0" applyFont="1" applyFill="1" applyBorder="1" applyAlignment="1">
      <alignment horizontal="left" vertical="center" wrapText="1"/>
    </xf>
    <xf numFmtId="0" fontId="14" fillId="3" borderId="57" xfId="0" applyFont="1" applyFill="1" applyBorder="1" applyAlignment="1">
      <alignment horizontal="left" vertical="center"/>
    </xf>
    <xf numFmtId="0" fontId="14" fillId="3" borderId="57" xfId="0" applyFont="1" applyFill="1" applyBorder="1" applyAlignment="1">
      <alignment horizontal="center" vertical="center"/>
    </xf>
    <xf numFmtId="0" fontId="14" fillId="3" borderId="58" xfId="0" applyFont="1" applyFill="1" applyBorder="1" applyAlignment="1">
      <alignment horizontal="center" vertical="center"/>
    </xf>
    <xf numFmtId="0" fontId="14" fillId="3" borderId="59" xfId="0" applyFont="1" applyFill="1" applyBorder="1" applyAlignment="1">
      <alignment horizontal="center" vertical="center"/>
    </xf>
    <xf numFmtId="0" fontId="14" fillId="0" borderId="40" xfId="0" applyFont="1" applyBorder="1" applyAlignment="1">
      <alignment horizontal="center" vertical="center"/>
    </xf>
    <xf numFmtId="0" fontId="14" fillId="0" borderId="54" xfId="0" applyFont="1" applyBorder="1" applyAlignment="1">
      <alignment horizontal="center" vertical="center"/>
    </xf>
    <xf numFmtId="0" fontId="14" fillId="0" borderId="29" xfId="0" applyFont="1" applyBorder="1" applyAlignment="1">
      <alignment horizontal="center" vertical="center"/>
    </xf>
    <xf numFmtId="4" fontId="14" fillId="0" borderId="0" xfId="0" applyNumberFormat="1" applyFont="1" applyAlignment="1">
      <alignment horizontal="center" vertical="center"/>
    </xf>
    <xf numFmtId="0" fontId="33" fillId="0" borderId="1" xfId="0" applyFont="1" applyBorder="1" applyAlignment="1">
      <alignment vertical="center" wrapText="1"/>
    </xf>
    <xf numFmtId="4" fontId="28" fillId="0" borderId="0" xfId="0" applyNumberFormat="1" applyFont="1"/>
    <xf numFmtId="0" fontId="33" fillId="0" borderId="24" xfId="0" applyFont="1" applyBorder="1" applyAlignment="1">
      <alignment vertical="center" wrapText="1"/>
    </xf>
    <xf numFmtId="4" fontId="34" fillId="0" borderId="17" xfId="0" applyNumberFormat="1" applyFont="1" applyBorder="1" applyAlignment="1">
      <alignment vertical="center" wrapText="1"/>
    </xf>
    <xf numFmtId="4" fontId="33" fillId="0" borderId="62" xfId="0" applyNumberFormat="1" applyFont="1" applyBorder="1" applyAlignment="1">
      <alignment horizontal="center" vertical="center"/>
    </xf>
    <xf numFmtId="4" fontId="50" fillId="0" borderId="45" xfId="0" applyNumberFormat="1" applyFont="1" applyBorder="1" applyAlignment="1">
      <alignment vertical="center"/>
    </xf>
    <xf numFmtId="4" fontId="33" fillId="0" borderId="36" xfId="0" applyNumberFormat="1" applyFont="1" applyBorder="1" applyAlignment="1">
      <alignment horizontal="center" vertical="center" wrapText="1"/>
    </xf>
    <xf numFmtId="0" fontId="33" fillId="0" borderId="62" xfId="0" applyFont="1" applyBorder="1" applyAlignment="1">
      <alignment horizontal="center" vertical="center"/>
    </xf>
    <xf numFmtId="0" fontId="56" fillId="0" borderId="0" xfId="0" applyFont="1" applyAlignment="1">
      <alignment horizontal="center" wrapText="1"/>
    </xf>
    <xf numFmtId="0" fontId="56" fillId="0" borderId="0" xfId="0" applyFont="1" applyAlignment="1">
      <alignment wrapText="1"/>
    </xf>
    <xf numFmtId="0" fontId="0" fillId="0" borderId="0" xfId="0" applyAlignment="1">
      <alignment horizontal="left" wrapText="1"/>
    </xf>
    <xf numFmtId="0" fontId="28" fillId="4"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4" fontId="65" fillId="0" borderId="1" xfId="0" applyNumberFormat="1" applyFont="1" applyBorder="1" applyAlignment="1">
      <alignment horizontal="center" vertical="center"/>
    </xf>
    <xf numFmtId="0" fontId="68" fillId="0" borderId="5" xfId="0" applyFont="1" applyBorder="1" applyAlignment="1">
      <alignment horizontal="left" vertical="center" wrapText="1"/>
    </xf>
    <xf numFmtId="4" fontId="66" fillId="0" borderId="5" xfId="0" applyNumberFormat="1" applyFont="1" applyBorder="1" applyAlignment="1">
      <alignment horizontal="center" vertical="center"/>
    </xf>
    <xf numFmtId="0" fontId="51" fillId="0" borderId="0" xfId="0" applyFont="1" applyAlignment="1">
      <alignment horizontal="left" vertical="center" wrapText="1"/>
    </xf>
    <xf numFmtId="10" fontId="51" fillId="0" borderId="0" xfId="0" applyNumberFormat="1" applyFont="1" applyAlignment="1">
      <alignment horizontal="center" vertical="center"/>
    </xf>
    <xf numFmtId="0" fontId="38" fillId="0" borderId="0" xfId="0" applyFont="1" applyAlignment="1">
      <alignment horizontal="left" vertical="center" wrapText="1"/>
    </xf>
    <xf numFmtId="10" fontId="38" fillId="0" borderId="0" xfId="0" applyNumberFormat="1" applyFont="1" applyAlignment="1">
      <alignment horizontal="center" vertical="center"/>
    </xf>
    <xf numFmtId="0" fontId="28" fillId="5" borderId="1" xfId="0" applyFont="1" applyFill="1" applyBorder="1" applyAlignment="1">
      <alignment horizontal="center" vertical="center" wrapText="1"/>
    </xf>
    <xf numFmtId="0" fontId="73" fillId="0" borderId="1" xfId="0" applyFont="1" applyBorder="1" applyAlignment="1">
      <alignment horizontal="center" vertical="center"/>
    </xf>
    <xf numFmtId="0" fontId="74" fillId="0" borderId="1" xfId="0" applyFont="1" applyBorder="1" applyAlignment="1">
      <alignment horizontal="center" vertical="center"/>
    </xf>
    <xf numFmtId="0" fontId="57" fillId="0" borderId="0" xfId="0" applyFont="1" applyAlignment="1">
      <alignment horizontal="center" vertical="top" wrapText="1"/>
    </xf>
    <xf numFmtId="0" fontId="35" fillId="0" borderId="0" xfId="0" applyFont="1"/>
    <xf numFmtId="0" fontId="74" fillId="0" borderId="0" xfId="0" applyFont="1" applyAlignment="1">
      <alignment horizontal="center" vertical="center"/>
    </xf>
    <xf numFmtId="0" fontId="70" fillId="0" borderId="0" xfId="0" applyFont="1" applyAlignment="1">
      <alignment horizontal="left" vertical="center" wrapText="1"/>
    </xf>
    <xf numFmtId="10" fontId="70" fillId="0" borderId="0" xfId="0" applyNumberFormat="1" applyFont="1" applyAlignment="1">
      <alignment horizontal="center" vertical="center"/>
    </xf>
    <xf numFmtId="0" fontId="73" fillId="0" borderId="0" xfId="0" applyFont="1" applyAlignment="1">
      <alignment horizontal="center" vertical="center"/>
    </xf>
    <xf numFmtId="0" fontId="71" fillId="0" borderId="0" xfId="0" applyFont="1" applyAlignment="1">
      <alignment horizontal="center" vertical="center"/>
    </xf>
    <xf numFmtId="0" fontId="71" fillId="0" borderId="0" xfId="0" applyFont="1" applyAlignment="1">
      <alignment horizontal="left" vertical="center" wrapText="1"/>
    </xf>
    <xf numFmtId="4" fontId="64" fillId="0" borderId="0" xfId="0" applyNumberFormat="1" applyFont="1" applyAlignment="1">
      <alignment horizontal="center" vertical="center"/>
    </xf>
    <xf numFmtId="4" fontId="71" fillId="0" borderId="0" xfId="0" applyNumberFormat="1" applyFont="1" applyAlignment="1">
      <alignment horizontal="center" vertical="center"/>
    </xf>
    <xf numFmtId="4" fontId="6" fillId="0" borderId="1" xfId="0" applyNumberFormat="1" applyFont="1" applyBorder="1" applyAlignment="1">
      <alignment horizontal="center" vertical="center" wrapText="1"/>
    </xf>
    <xf numFmtId="4" fontId="28" fillId="6"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0" fontId="60" fillId="4" borderId="1" xfId="0" applyFont="1" applyFill="1" applyBorder="1" applyAlignment="1">
      <alignment horizontal="center" vertical="center" wrapText="1"/>
    </xf>
    <xf numFmtId="0" fontId="60" fillId="3" borderId="1" xfId="0" applyFont="1" applyFill="1" applyBorder="1" applyAlignment="1">
      <alignment horizontal="center" vertical="center" wrapText="1"/>
    </xf>
    <xf numFmtId="0" fontId="60" fillId="5" borderId="1" xfId="0" applyFont="1" applyFill="1" applyBorder="1" applyAlignment="1">
      <alignment horizontal="center" vertical="center" wrapText="1"/>
    </xf>
    <xf numFmtId="4" fontId="60" fillId="6" borderId="1" xfId="0" applyNumberFormat="1" applyFont="1" applyFill="1" applyBorder="1" applyAlignment="1">
      <alignment horizontal="center" vertical="center"/>
    </xf>
    <xf numFmtId="4" fontId="68" fillId="0" borderId="5" xfId="0" applyNumberFormat="1" applyFont="1" applyBorder="1" applyAlignment="1">
      <alignment horizontal="center" vertical="center"/>
    </xf>
    <xf numFmtId="0" fontId="77" fillId="0" borderId="1" xfId="0" applyFont="1" applyBorder="1" applyAlignment="1">
      <alignment horizontal="left" vertical="center" wrapText="1"/>
    </xf>
    <xf numFmtId="4" fontId="77" fillId="0" borderId="1" xfId="0" applyNumberFormat="1" applyFont="1" applyBorder="1" applyAlignment="1">
      <alignment horizontal="center" vertical="center"/>
    </xf>
    <xf numFmtId="0" fontId="60" fillId="0" borderId="1" xfId="0" applyFont="1" applyBorder="1" applyAlignment="1">
      <alignment horizontal="left" vertical="center" wrapText="1"/>
    </xf>
    <xf numFmtId="4" fontId="0" fillId="0" borderId="1" xfId="0" applyNumberFormat="1" applyBorder="1" applyAlignment="1">
      <alignment horizontal="center" vertical="center"/>
    </xf>
    <xf numFmtId="4" fontId="60" fillId="0" borderId="1" xfId="0" applyNumberFormat="1" applyFont="1" applyBorder="1" applyAlignment="1">
      <alignment horizontal="center" vertical="center"/>
    </xf>
    <xf numFmtId="0" fontId="78" fillId="0" borderId="0" xfId="0" applyFont="1" applyAlignment="1">
      <alignment horizontal="right" vertical="top"/>
    </xf>
    <xf numFmtId="0" fontId="58" fillId="0" borderId="0" xfId="39" applyFont="1"/>
    <xf numFmtId="0" fontId="4" fillId="4" borderId="9"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53" xfId="0" applyFont="1" applyFill="1" applyBorder="1" applyAlignment="1">
      <alignment horizontal="center" vertical="center"/>
    </xf>
    <xf numFmtId="0" fontId="4" fillId="0" borderId="11" xfId="0" applyFont="1" applyBorder="1" applyAlignment="1">
      <alignment horizontal="center" vertical="center"/>
    </xf>
    <xf numFmtId="4" fontId="4" fillId="0" borderId="28" xfId="0" applyNumberFormat="1"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4" fontId="4" fillId="0" borderId="0" xfId="0" applyNumberFormat="1" applyFont="1" applyAlignment="1">
      <alignment vertical="center"/>
    </xf>
    <xf numFmtId="10" fontId="51" fillId="0" borderId="1" xfId="0" applyNumberFormat="1" applyFont="1" applyBorder="1" applyAlignment="1">
      <alignment horizontal="center" vertical="center"/>
    </xf>
    <xf numFmtId="4" fontId="28" fillId="0" borderId="1" xfId="0" applyNumberFormat="1" applyFont="1" applyBorder="1" applyAlignment="1">
      <alignment horizontal="center" vertical="center"/>
    </xf>
    <xf numFmtId="164" fontId="28" fillId="0" borderId="1" xfId="0" applyNumberFormat="1" applyFont="1" applyBorder="1" applyAlignment="1">
      <alignment horizontal="center" vertical="center"/>
    </xf>
    <xf numFmtId="4" fontId="28" fillId="4" borderId="9" xfId="0" applyNumberFormat="1" applyFont="1" applyFill="1" applyBorder="1" applyAlignment="1">
      <alignment horizontal="right" vertical="center"/>
    </xf>
    <xf numFmtId="4" fontId="28" fillId="4" borderId="54" xfId="0" applyNumberFormat="1" applyFont="1" applyFill="1" applyBorder="1" applyAlignment="1">
      <alignment horizontal="right" vertical="center"/>
    </xf>
    <xf numFmtId="4" fontId="28" fillId="4" borderId="26" xfId="0" applyNumberFormat="1" applyFont="1" applyFill="1" applyBorder="1" applyAlignment="1">
      <alignment horizontal="right" vertical="center"/>
    </xf>
    <xf numFmtId="4" fontId="28" fillId="4" borderId="64" xfId="0" applyNumberFormat="1" applyFont="1" applyFill="1" applyBorder="1" applyAlignment="1">
      <alignment horizontal="right" vertical="center"/>
    </xf>
    <xf numFmtId="10" fontId="35" fillId="4" borderId="54" xfId="0" applyNumberFormat="1" applyFont="1" applyFill="1" applyBorder="1" applyAlignment="1">
      <alignment horizontal="center" vertical="center" wrapText="1"/>
    </xf>
    <xf numFmtId="0" fontId="49" fillId="0" borderId="36" xfId="0" applyFont="1" applyBorder="1" applyAlignment="1">
      <alignment horizontal="right" vertical="center" wrapText="1"/>
    </xf>
    <xf numFmtId="0" fontId="1" fillId="0" borderId="1" xfId="0" applyFont="1" applyBorder="1" applyAlignment="1">
      <alignment vertical="center" wrapText="1"/>
    </xf>
    <xf numFmtId="4" fontId="33" fillId="0" borderId="17" xfId="0" applyNumberFormat="1" applyFont="1" applyBorder="1" applyAlignment="1">
      <alignment vertical="center" wrapText="1"/>
    </xf>
    <xf numFmtId="0" fontId="33" fillId="0" borderId="28" xfId="0" applyFont="1" applyBorder="1" applyAlignment="1">
      <alignment vertical="top" wrapText="1"/>
    </xf>
    <xf numFmtId="0" fontId="0" fillId="0" borderId="0" xfId="0" applyAlignment="1">
      <alignment horizontal="left" vertical="top" wrapText="1"/>
    </xf>
    <xf numFmtId="0" fontId="60" fillId="6" borderId="2" xfId="0" applyFont="1" applyFill="1" applyBorder="1" applyAlignment="1">
      <alignment horizontal="left" vertical="center" wrapText="1"/>
    </xf>
    <xf numFmtId="0" fontId="60" fillId="6" borderId="25" xfId="0" applyFont="1" applyFill="1" applyBorder="1" applyAlignment="1">
      <alignment horizontal="left" vertical="center" wrapText="1"/>
    </xf>
    <xf numFmtId="0" fontId="28" fillId="5" borderId="2" xfId="0" applyFont="1" applyFill="1" applyBorder="1" applyAlignment="1">
      <alignment horizontal="left" vertical="center"/>
    </xf>
    <xf numFmtId="0" fontId="28" fillId="5" borderId="14" xfId="0" applyFont="1" applyFill="1" applyBorder="1" applyAlignment="1">
      <alignment horizontal="left" vertical="center"/>
    </xf>
    <xf numFmtId="0" fontId="28" fillId="5" borderId="25" xfId="0" applyFont="1" applyFill="1" applyBorder="1" applyAlignment="1">
      <alignment horizontal="left" vertical="center"/>
    </xf>
    <xf numFmtId="0" fontId="60" fillId="5" borderId="2" xfId="0" applyFont="1" applyFill="1" applyBorder="1" applyAlignment="1">
      <alignment horizontal="left" vertical="center" wrapText="1"/>
    </xf>
    <xf numFmtId="0" fontId="60" fillId="5" borderId="14" xfId="0" applyFont="1" applyFill="1" applyBorder="1" applyAlignment="1">
      <alignment horizontal="left" vertical="center" wrapText="1"/>
    </xf>
    <xf numFmtId="0" fontId="60" fillId="5" borderId="25" xfId="0" applyFont="1" applyFill="1" applyBorder="1" applyAlignment="1">
      <alignment horizontal="left" vertical="center" wrapText="1"/>
    </xf>
    <xf numFmtId="0" fontId="28" fillId="0" borderId="0" xfId="0" applyFont="1" applyAlignment="1">
      <alignment horizontal="left" vertical="center"/>
    </xf>
    <xf numFmtId="0" fontId="6" fillId="0" borderId="0" xfId="0" applyFont="1" applyAlignment="1">
      <alignment horizontal="left" vertical="top"/>
    </xf>
    <xf numFmtId="0" fontId="56" fillId="0" borderId="0" xfId="0" applyFont="1" applyAlignment="1">
      <alignment horizontal="center" wrapText="1"/>
    </xf>
    <xf numFmtId="0" fontId="28" fillId="6" borderId="1" xfId="0" applyFont="1" applyFill="1" applyBorder="1" applyAlignment="1">
      <alignment horizontal="left" vertical="center" wrapText="1"/>
    </xf>
    <xf numFmtId="0" fontId="28" fillId="0" borderId="1" xfId="0" applyFont="1" applyBorder="1" applyAlignment="1">
      <alignment horizontal="left" vertical="center" wrapText="1"/>
    </xf>
    <xf numFmtId="0" fontId="60" fillId="0" borderId="5" xfId="0" applyFont="1" applyBorder="1" applyAlignment="1">
      <alignment horizontal="center" vertical="center"/>
    </xf>
    <xf numFmtId="0" fontId="60" fillId="0" borderId="1" xfId="0" applyFont="1" applyBorder="1" applyAlignment="1">
      <alignment horizontal="center" vertical="center"/>
    </xf>
    <xf numFmtId="0" fontId="35" fillId="0" borderId="1" xfId="0" applyFont="1" applyBorder="1" applyAlignment="1">
      <alignment horizontal="left" vertical="center" wrapText="1"/>
    </xf>
    <xf numFmtId="0" fontId="51" fillId="0" borderId="1" xfId="0" applyFont="1" applyBorder="1" applyAlignment="1">
      <alignment horizontal="left" vertical="center" wrapText="1"/>
    </xf>
    <xf numFmtId="0" fontId="69" fillId="0" borderId="0" xfId="0" applyFont="1" applyAlignment="1">
      <alignment horizontal="left" vertical="top" wrapText="1"/>
    </xf>
    <xf numFmtId="0" fontId="57" fillId="0" borderId="0" xfId="0" applyFont="1" applyAlignment="1">
      <alignment horizontal="left" vertical="top" wrapText="1"/>
    </xf>
    <xf numFmtId="0" fontId="64" fillId="0" borderId="0" xfId="0" applyFont="1" applyAlignment="1">
      <alignment horizontal="left" vertical="top" wrapText="1"/>
    </xf>
    <xf numFmtId="0" fontId="64" fillId="0" borderId="0" xfId="0" applyFont="1" applyAlignment="1">
      <alignment horizontal="left" vertical="top"/>
    </xf>
    <xf numFmtId="0" fontId="57" fillId="0" borderId="0" xfId="0" applyFont="1" applyAlignment="1">
      <alignment horizontal="left" vertical="top"/>
    </xf>
    <xf numFmtId="4" fontId="4" fillId="2" borderId="34" xfId="0" applyNumberFormat="1" applyFont="1" applyFill="1" applyBorder="1" applyAlignment="1">
      <alignment horizontal="right" vertical="center"/>
    </xf>
    <xf numFmtId="4" fontId="4" fillId="2" borderId="40" xfId="0" applyNumberFormat="1" applyFont="1" applyFill="1" applyBorder="1" applyAlignment="1">
      <alignment horizontal="right" vertical="center"/>
    </xf>
    <xf numFmtId="0" fontId="36" fillId="4" borderId="3" xfId="0" applyFont="1" applyFill="1" applyBorder="1" applyAlignment="1">
      <alignment horizontal="center" vertical="center" textRotation="90" wrapText="1"/>
    </xf>
    <xf numFmtId="0" fontId="36" fillId="4" borderId="5" xfId="0" applyFont="1" applyFill="1" applyBorder="1" applyAlignment="1">
      <alignment horizontal="center" vertical="center" textRotation="90" wrapText="1"/>
    </xf>
    <xf numFmtId="0" fontId="36" fillId="4" borderId="1" xfId="0" applyFont="1" applyFill="1" applyBorder="1" applyAlignment="1">
      <alignment vertical="center" wrapText="1"/>
    </xf>
    <xf numFmtId="0" fontId="36" fillId="4" borderId="3" xfId="0" applyFont="1" applyFill="1" applyBorder="1" applyAlignment="1">
      <alignment vertical="center" wrapText="1"/>
    </xf>
    <xf numFmtId="0" fontId="0" fillId="0" borderId="5" xfId="0" applyBorder="1" applyAlignment="1">
      <alignment vertical="center" wrapText="1"/>
    </xf>
    <xf numFmtId="0" fontId="4" fillId="2" borderId="3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3" fillId="0" borderId="39" xfId="40" applyFont="1" applyBorder="1" applyAlignment="1">
      <alignment horizontal="left" vertical="center" wrapText="1"/>
    </xf>
    <xf numFmtId="0" fontId="33" fillId="0" borderId="43" xfId="40" applyFont="1" applyBorder="1" applyAlignment="1">
      <alignment horizontal="left" vertical="center" wrapText="1"/>
    </xf>
    <xf numFmtId="4" fontId="4" fillId="0" borderId="32" xfId="0" applyNumberFormat="1" applyFont="1" applyBorder="1" applyAlignment="1">
      <alignment horizontal="right" vertical="center"/>
    </xf>
    <xf numFmtId="4" fontId="4" fillId="0" borderId="5" xfId="0" applyNumberFormat="1" applyFont="1" applyBorder="1" applyAlignment="1">
      <alignment horizontal="right" vertical="center"/>
    </xf>
    <xf numFmtId="10" fontId="4" fillId="0" borderId="34" xfId="0" applyNumberFormat="1" applyFont="1" applyBorder="1" applyAlignment="1">
      <alignment horizontal="center" vertical="center"/>
    </xf>
    <xf numFmtId="10" fontId="4" fillId="0" borderId="40" xfId="0" applyNumberFormat="1" applyFont="1" applyBorder="1" applyAlignment="1">
      <alignment horizontal="center" vertical="center"/>
    </xf>
    <xf numFmtId="0" fontId="36" fillId="4" borderId="49" xfId="0" applyFont="1" applyFill="1" applyBorder="1" applyAlignment="1">
      <alignment vertical="center" wrapText="1"/>
    </xf>
    <xf numFmtId="0" fontId="36" fillId="4" borderId="48" xfId="0" applyFont="1" applyFill="1" applyBorder="1" applyAlignment="1">
      <alignment vertical="center" wrapText="1"/>
    </xf>
    <xf numFmtId="0" fontId="36" fillId="4" borderId="22" xfId="0" applyFont="1" applyFill="1" applyBorder="1" applyAlignment="1">
      <alignment vertical="center" wrapText="1"/>
    </xf>
    <xf numFmtId="0" fontId="36" fillId="4" borderId="46" xfId="0" applyFont="1" applyFill="1" applyBorder="1" applyAlignment="1">
      <alignment vertical="center" wrapText="1"/>
    </xf>
    <xf numFmtId="0" fontId="33" fillId="0" borderId="31" xfId="0" applyFont="1" applyBorder="1" applyAlignment="1">
      <alignment horizontal="left" vertical="center" wrapText="1"/>
    </xf>
    <xf numFmtId="0" fontId="33" fillId="0" borderId="18" xfId="0" applyFont="1" applyBorder="1" applyAlignment="1">
      <alignment horizontal="left" vertical="center" wrapText="1"/>
    </xf>
    <xf numFmtId="4" fontId="34" fillId="2" borderId="31" xfId="0" applyNumberFormat="1" applyFont="1" applyFill="1" applyBorder="1" applyAlignment="1">
      <alignment horizontal="right" vertical="center" wrapText="1"/>
    </xf>
    <xf numFmtId="4" fontId="34" fillId="2" borderId="18" xfId="0" applyNumberFormat="1" applyFont="1" applyFill="1" applyBorder="1" applyAlignment="1">
      <alignment horizontal="right" vertical="center" wrapText="1"/>
    </xf>
    <xf numFmtId="0" fontId="28" fillId="4" borderId="9" xfId="0" applyFont="1" applyFill="1" applyBorder="1" applyAlignment="1">
      <alignment horizontal="left" vertical="center" wrapText="1"/>
    </xf>
    <xf numFmtId="0" fontId="0" fillId="0" borderId="13" xfId="0" applyBorder="1" applyAlignment="1">
      <alignment horizontal="left" vertical="center"/>
    </xf>
    <xf numFmtId="0" fontId="0" fillId="0" borderId="12" xfId="0" applyBorder="1" applyAlignment="1">
      <alignment horizontal="left" vertical="center"/>
    </xf>
    <xf numFmtId="0" fontId="50" fillId="0" borderId="15" xfId="0" applyFont="1" applyBorder="1" applyAlignment="1">
      <alignment horizontal="left" vertical="center" wrapText="1"/>
    </xf>
    <xf numFmtId="0" fontId="28" fillId="2" borderId="15" xfId="0" applyFont="1" applyFill="1" applyBorder="1" applyAlignment="1">
      <alignment horizontal="left" vertical="center" wrapText="1"/>
    </xf>
    <xf numFmtId="0" fontId="28" fillId="2" borderId="50" xfId="0" applyFont="1" applyFill="1" applyBorder="1" applyAlignment="1">
      <alignment horizontal="left" vertical="center" wrapText="1"/>
    </xf>
    <xf numFmtId="0" fontId="28" fillId="4" borderId="51"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20" xfId="0" applyFont="1" applyFill="1" applyBorder="1" applyAlignment="1">
      <alignment horizontal="center" vertical="center" wrapText="1"/>
    </xf>
    <xf numFmtId="4" fontId="4" fillId="0" borderId="39" xfId="0" applyNumberFormat="1" applyFont="1" applyBorder="1" applyAlignment="1">
      <alignment horizontal="right" vertical="center"/>
    </xf>
    <xf numFmtId="4" fontId="4" fillId="0" borderId="43" xfId="0" applyNumberFormat="1" applyFont="1" applyBorder="1" applyAlignment="1">
      <alignment horizontal="right" vertical="center"/>
    </xf>
    <xf numFmtId="0" fontId="4" fillId="0" borderId="32" xfId="0" applyFont="1" applyBorder="1" applyAlignment="1">
      <alignment horizontal="center" vertical="center" wrapText="1"/>
    </xf>
    <xf numFmtId="0" fontId="4" fillId="0" borderId="5" xfId="0" applyFont="1" applyBorder="1" applyAlignment="1">
      <alignment horizontal="center" vertical="center" wrapText="1"/>
    </xf>
    <xf numFmtId="0" fontId="36" fillId="4" borderId="2" xfId="0" applyFont="1" applyFill="1" applyBorder="1" applyAlignment="1">
      <alignment vertical="center" wrapText="1"/>
    </xf>
    <xf numFmtId="0" fontId="36" fillId="4" borderId="6" xfId="0" applyFont="1" applyFill="1" applyBorder="1" applyAlignment="1">
      <alignment vertical="center" wrapText="1"/>
    </xf>
    <xf numFmtId="0" fontId="36" fillId="4" borderId="28" xfId="0" applyFont="1" applyFill="1" applyBorder="1" applyAlignment="1">
      <alignment vertical="center" wrapText="1"/>
    </xf>
    <xf numFmtId="0" fontId="44" fillId="4" borderId="1"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3" fillId="0" borderId="49" xfId="0" applyFont="1" applyBorder="1" applyAlignment="1">
      <alignment horizontal="left" vertical="center" wrapText="1"/>
    </xf>
    <xf numFmtId="0" fontId="35" fillId="0" borderId="48" xfId="0" applyFont="1" applyBorder="1" applyAlignment="1">
      <alignment horizontal="left" vertical="center" wrapText="1"/>
    </xf>
    <xf numFmtId="0" fontId="0" fillId="0" borderId="40" xfId="0" applyBorder="1" applyAlignment="1">
      <alignment horizontal="left" vertical="center" wrapText="1"/>
    </xf>
    <xf numFmtId="0" fontId="28" fillId="3" borderId="35"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36" fillId="3" borderId="38" xfId="0" applyFont="1" applyFill="1" applyBorder="1" applyAlignment="1">
      <alignment horizontal="left" vertical="center" wrapText="1"/>
    </xf>
    <xf numFmtId="0" fontId="36" fillId="3" borderId="15" xfId="0" applyFont="1" applyFill="1" applyBorder="1" applyAlignment="1">
      <alignment horizontal="left" vertical="center" wrapText="1"/>
    </xf>
    <xf numFmtId="0" fontId="36" fillId="3" borderId="39" xfId="0" applyFont="1" applyFill="1" applyBorder="1" applyAlignment="1">
      <alignment horizontal="left" vertical="center" wrapText="1"/>
    </xf>
    <xf numFmtId="0" fontId="36" fillId="3" borderId="43" xfId="0" applyFont="1" applyFill="1" applyBorder="1" applyAlignment="1">
      <alignment horizontal="left" vertical="center" wrapText="1"/>
    </xf>
    <xf numFmtId="0" fontId="36" fillId="3" borderId="34" xfId="0" applyFont="1" applyFill="1" applyBorder="1" applyAlignment="1">
      <alignment horizontal="left" vertical="center" wrapText="1"/>
    </xf>
    <xf numFmtId="0" fontId="36" fillId="3" borderId="40" xfId="0" applyFont="1" applyFill="1" applyBorder="1" applyAlignment="1">
      <alignment horizontal="left" vertical="center" wrapText="1"/>
    </xf>
    <xf numFmtId="4" fontId="14" fillId="0" borderId="49" xfId="0" applyNumberFormat="1" applyFont="1" applyBorder="1" applyAlignment="1">
      <alignment horizontal="right" vertical="center"/>
    </xf>
    <xf numFmtId="4" fontId="14" fillId="0" borderId="40" xfId="0" applyNumberFormat="1" applyFont="1" applyBorder="1" applyAlignment="1">
      <alignment horizontal="right" vertical="center"/>
    </xf>
    <xf numFmtId="0" fontId="36" fillId="3" borderId="33" xfId="0" applyFont="1" applyFill="1" applyBorder="1" applyAlignment="1">
      <alignment horizontal="left" vertical="center" wrapText="1"/>
    </xf>
    <xf numFmtId="0" fontId="36" fillId="3" borderId="4" xfId="0" applyFont="1" applyFill="1" applyBorder="1" applyAlignment="1">
      <alignment horizontal="left" vertical="center" wrapText="1"/>
    </xf>
    <xf numFmtId="0" fontId="36" fillId="3" borderId="31" xfId="0" applyFont="1" applyFill="1" applyBorder="1" applyAlignment="1">
      <alignment horizontal="center" vertical="center" textRotation="90" wrapText="1"/>
    </xf>
    <xf numFmtId="0" fontId="36" fillId="3" borderId="18" xfId="0" applyFont="1" applyFill="1" applyBorder="1" applyAlignment="1">
      <alignment horizontal="center" vertical="center" textRotation="90" wrapText="1"/>
    </xf>
    <xf numFmtId="0" fontId="36" fillId="3" borderId="32" xfId="0" applyFont="1" applyFill="1" applyBorder="1" applyAlignment="1">
      <alignment horizontal="left" vertical="center" wrapText="1"/>
    </xf>
    <xf numFmtId="0" fontId="36" fillId="3" borderId="5" xfId="0" applyFont="1" applyFill="1" applyBorder="1" applyAlignment="1">
      <alignment horizontal="left" vertical="center" wrapText="1"/>
    </xf>
    <xf numFmtId="0" fontId="0" fillId="0" borderId="5" xfId="0" applyBorder="1" applyAlignment="1">
      <alignment horizontal="left" vertical="center" wrapText="1"/>
    </xf>
    <xf numFmtId="0" fontId="44" fillId="3" borderId="32" xfId="0" applyFont="1" applyFill="1" applyBorder="1" applyAlignment="1">
      <alignment horizontal="left" vertical="center" wrapText="1"/>
    </xf>
    <xf numFmtId="0" fontId="44" fillId="3" borderId="5" xfId="0" applyFont="1" applyFill="1" applyBorder="1" applyAlignment="1">
      <alignment horizontal="left" vertical="center" wrapText="1"/>
    </xf>
    <xf numFmtId="4" fontId="36" fillId="3" borderId="32" xfId="0" applyNumberFormat="1" applyFont="1" applyFill="1" applyBorder="1" applyAlignment="1">
      <alignment horizontal="left" vertical="center" wrapText="1"/>
    </xf>
    <xf numFmtId="4" fontId="36" fillId="3" borderId="5" xfId="0" applyNumberFormat="1" applyFont="1" applyFill="1" applyBorder="1" applyAlignment="1">
      <alignment horizontal="left" vertical="center" wrapText="1"/>
    </xf>
    <xf numFmtId="4" fontId="45" fillId="3" borderId="32" xfId="0" applyNumberFormat="1" applyFont="1" applyFill="1" applyBorder="1" applyAlignment="1">
      <alignment horizontal="center" vertical="center" wrapText="1"/>
    </xf>
    <xf numFmtId="4" fontId="45" fillId="3" borderId="5" xfId="0" applyNumberFormat="1" applyFont="1" applyFill="1" applyBorder="1" applyAlignment="1">
      <alignment horizontal="center" vertical="center" wrapText="1"/>
    </xf>
    <xf numFmtId="0" fontId="14" fillId="0" borderId="22" xfId="0" applyFont="1" applyBorder="1" applyAlignment="1">
      <alignment horizontal="center" vertical="center"/>
    </xf>
    <xf numFmtId="0" fontId="14" fillId="0" borderId="18" xfId="0" applyFont="1" applyBorder="1" applyAlignment="1">
      <alignment horizontal="center" vertical="center"/>
    </xf>
    <xf numFmtId="0" fontId="9" fillId="0" borderId="3" xfId="0" applyFont="1" applyBorder="1" applyAlignment="1">
      <alignment horizontal="left" vertical="center" wrapText="1"/>
    </xf>
    <xf numFmtId="0" fontId="14" fillId="0" borderId="5" xfId="0" applyFont="1" applyBorder="1" applyAlignment="1">
      <alignment horizontal="left" vertic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5" fillId="0" borderId="3" xfId="0" applyFont="1" applyBorder="1" applyAlignment="1">
      <alignment horizontal="left" vertical="center" wrapText="1"/>
    </xf>
    <xf numFmtId="164" fontId="38" fillId="0" borderId="3" xfId="0" applyNumberFormat="1" applyFont="1" applyBorder="1" applyAlignment="1">
      <alignment horizontal="right" vertical="center" wrapText="1"/>
    </xf>
    <xf numFmtId="164" fontId="38" fillId="0" borderId="5" xfId="0" applyNumberFormat="1" applyFont="1" applyBorder="1" applyAlignment="1">
      <alignment horizontal="right" vertical="center" wrapText="1"/>
    </xf>
    <xf numFmtId="0" fontId="28" fillId="2" borderId="13" xfId="0" applyFont="1" applyFill="1" applyBorder="1" applyAlignment="1">
      <alignment horizontal="left" vertical="center" wrapText="1"/>
    </xf>
    <xf numFmtId="0" fontId="28" fillId="2" borderId="53" xfId="0" applyFont="1" applyFill="1" applyBorder="1" applyAlignment="1">
      <alignment horizontal="left" vertical="center" wrapText="1"/>
    </xf>
    <xf numFmtId="0" fontId="8" fillId="0" borderId="0" xfId="0" applyFont="1" applyAlignment="1">
      <alignment horizontal="left" vertical="top" wrapText="1"/>
    </xf>
    <xf numFmtId="0" fontId="14" fillId="0" borderId="0" xfId="0" applyFont="1" applyAlignment="1">
      <alignment horizontal="left" vertical="top" wrapText="1"/>
    </xf>
    <xf numFmtId="0" fontId="50" fillId="0" borderId="36" xfId="0" applyFont="1" applyBorder="1" applyAlignment="1">
      <alignment horizontal="left" vertical="center" wrapText="1"/>
    </xf>
    <xf numFmtId="0" fontId="50" fillId="0" borderId="37" xfId="0" applyFont="1" applyBorder="1" applyAlignment="1">
      <alignment horizontal="left" vertical="center" wrapText="1"/>
    </xf>
    <xf numFmtId="0" fontId="14" fillId="0" borderId="21" xfId="0" applyFont="1" applyBorder="1" applyAlignment="1">
      <alignment horizontal="left" vertical="center" wrapText="1"/>
    </xf>
    <xf numFmtId="0" fontId="12"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21" xfId="0" applyFont="1" applyBorder="1" applyAlignment="1">
      <alignment horizontal="center" vertical="center" wrapText="1"/>
    </xf>
    <xf numFmtId="0" fontId="0" fillId="0" borderId="5" xfId="0" applyBorder="1" applyAlignment="1">
      <alignment horizontal="center" vertical="center" wrapText="1"/>
    </xf>
    <xf numFmtId="0" fontId="33" fillId="0" borderId="42" xfId="0" applyFont="1" applyBorder="1" applyAlignment="1">
      <alignment horizontal="left" vertical="center" wrapText="1"/>
    </xf>
    <xf numFmtId="0" fontId="33" fillId="0" borderId="47" xfId="0" applyFont="1" applyBorder="1" applyAlignment="1">
      <alignment horizontal="left" vertical="center" wrapText="1"/>
    </xf>
    <xf numFmtId="0" fontId="0" fillId="0" borderId="43" xfId="0" applyBorder="1" applyAlignment="1">
      <alignment horizontal="left" vertical="center" wrapText="1"/>
    </xf>
    <xf numFmtId="0" fontId="11" fillId="0" borderId="3" xfId="0" applyFont="1" applyBorder="1" applyAlignment="1">
      <alignment vertical="center" wrapText="1"/>
    </xf>
    <xf numFmtId="0" fontId="0" fillId="0" borderId="21" xfId="0" applyBorder="1" applyAlignment="1">
      <alignment vertical="center" wrapText="1"/>
    </xf>
    <xf numFmtId="0" fontId="0" fillId="0" borderId="10" xfId="0" applyBorder="1" applyAlignment="1">
      <alignment vertical="center" wrapText="1"/>
    </xf>
    <xf numFmtId="164" fontId="38" fillId="0" borderId="3" xfId="0" applyNumberFormat="1" applyFont="1" applyBorder="1" applyAlignment="1">
      <alignment vertical="center" wrapText="1"/>
    </xf>
    <xf numFmtId="0" fontId="11" fillId="0" borderId="3" xfId="31" applyFont="1" applyBorder="1" applyAlignment="1">
      <alignment vertical="center" wrapText="1"/>
    </xf>
    <xf numFmtId="0" fontId="14" fillId="0" borderId="3" xfId="0" applyFont="1" applyBorder="1" applyAlignment="1">
      <alignment vertical="center" wrapText="1"/>
    </xf>
    <xf numFmtId="164" fontId="38" fillId="0" borderId="21" xfId="0" applyNumberFormat="1" applyFont="1" applyBorder="1" applyAlignment="1">
      <alignment horizontal="right" vertical="center" wrapText="1"/>
    </xf>
    <xf numFmtId="0" fontId="0" fillId="0" borderId="5" xfId="0" applyBorder="1" applyAlignment="1">
      <alignment horizontal="right" vertical="center" wrapText="1"/>
    </xf>
    <xf numFmtId="4" fontId="33" fillId="0" borderId="3" xfId="0" applyNumberFormat="1" applyFont="1" applyBorder="1" applyAlignment="1">
      <alignment horizontal="left" vertical="center" wrapText="1"/>
    </xf>
    <xf numFmtId="4" fontId="33" fillId="0" borderId="21" xfId="0" applyNumberFormat="1" applyFont="1" applyBorder="1" applyAlignment="1">
      <alignment horizontal="left" vertical="center" wrapText="1"/>
    </xf>
    <xf numFmtId="0" fontId="14" fillId="0" borderId="22" xfId="31" applyBorder="1" applyAlignment="1">
      <alignment horizontal="center" vertical="center" wrapText="1"/>
    </xf>
    <xf numFmtId="0" fontId="0" fillId="0" borderId="46" xfId="0" applyBorder="1" applyAlignment="1">
      <alignment horizontal="center" vertical="center" wrapText="1"/>
    </xf>
    <xf numFmtId="0" fontId="0" fillId="0" borderId="23" xfId="0" applyBorder="1" applyAlignment="1">
      <alignment horizontal="center" vertical="center" wrapText="1"/>
    </xf>
    <xf numFmtId="0" fontId="10" fillId="0" borderId="3" xfId="0" applyFont="1" applyBorder="1" applyAlignment="1">
      <alignment vertical="center" wrapText="1"/>
    </xf>
    <xf numFmtId="0" fontId="33" fillId="0" borderId="3" xfId="0" applyFont="1" applyBorder="1" applyAlignment="1">
      <alignment vertical="center" wrapText="1"/>
    </xf>
    <xf numFmtId="0" fontId="0" fillId="0" borderId="18" xfId="0" applyBorder="1" applyAlignment="1">
      <alignment horizontal="center" vertical="center" wrapText="1"/>
    </xf>
    <xf numFmtId="0" fontId="14" fillId="0" borderId="3" xfId="31" applyBorder="1" applyAlignment="1">
      <alignment horizontal="left" vertical="center" wrapText="1"/>
    </xf>
    <xf numFmtId="0" fontId="14" fillId="0" borderId="21" xfId="31" applyBorder="1" applyAlignment="1">
      <alignment horizontal="left" vertical="center" wrapText="1"/>
    </xf>
    <xf numFmtId="0" fontId="2" fillId="0" borderId="3" xfId="0" applyFont="1" applyBorder="1" applyAlignment="1">
      <alignment horizontal="left" vertical="center" wrapText="1"/>
    </xf>
    <xf numFmtId="0" fontId="33" fillId="0" borderId="3" xfId="0" applyFont="1" applyBorder="1" applyAlignment="1">
      <alignment horizontal="left" vertical="center" wrapText="1"/>
    </xf>
    <xf numFmtId="0" fontId="33" fillId="0" borderId="21" xfId="0" applyFont="1" applyBorder="1" applyAlignment="1">
      <alignment horizontal="left" vertical="center" wrapText="1"/>
    </xf>
  </cellXfs>
  <cellStyles count="41">
    <cellStyle name="Excel Built-in Normal" xfId="4" xr:uid="{00000000-0005-0000-0000-000000000000}"/>
    <cellStyle name="Normální" xfId="0" builtinId="0"/>
    <cellStyle name="Normální 2" xfId="1" xr:uid="{00000000-0005-0000-0000-000002000000}"/>
    <cellStyle name="Normální 2 2" xfId="37" xr:uid="{00000000-0005-0000-0000-000003000000}"/>
    <cellStyle name="Normální 3" xfId="2" xr:uid="{00000000-0005-0000-0000-000004000000}"/>
    <cellStyle name="Normální 4" xfId="3" xr:uid="{00000000-0005-0000-0000-000005000000}"/>
    <cellStyle name="Normální 5" xfId="5" xr:uid="{00000000-0005-0000-0000-000006000000}"/>
    <cellStyle name="Normální 5 2" xfId="8" xr:uid="{00000000-0005-0000-0000-000007000000}"/>
    <cellStyle name="Normální 5 2 2" xfId="6" xr:uid="{00000000-0005-0000-0000-000008000000}"/>
    <cellStyle name="Normální 5 2 2 2" xfId="7" xr:uid="{00000000-0005-0000-0000-000009000000}"/>
    <cellStyle name="Normální 5 2 2 3" xfId="11" xr:uid="{00000000-0005-0000-0000-00000A000000}"/>
    <cellStyle name="Normální 5 2 2 3 2" xfId="14" xr:uid="{00000000-0005-0000-0000-00000B000000}"/>
    <cellStyle name="Normální 5 2 2 3 2 2" xfId="36" xr:uid="{00000000-0005-0000-0000-00000C000000}"/>
    <cellStyle name="Normální 5 2 2 3 3" xfId="17" xr:uid="{00000000-0005-0000-0000-00000D000000}"/>
    <cellStyle name="Normální 5 2 2 3 4" xfId="20" xr:uid="{00000000-0005-0000-0000-00000E000000}"/>
    <cellStyle name="Normální 5 2 2 3 5" xfId="24" xr:uid="{00000000-0005-0000-0000-00000F000000}"/>
    <cellStyle name="Normální 5 2 2 3 6" xfId="27" xr:uid="{00000000-0005-0000-0000-000010000000}"/>
    <cellStyle name="Normální 5 2 2 3 7" xfId="30" xr:uid="{00000000-0005-0000-0000-000011000000}"/>
    <cellStyle name="Normální 5 2 2 3 8" xfId="31" xr:uid="{00000000-0005-0000-0000-000012000000}"/>
    <cellStyle name="Normální 5 2 2 3 8 2" xfId="38" xr:uid="{00000000-0005-0000-0000-000013000000}"/>
    <cellStyle name="Normální 5 2 2 4" xfId="19" xr:uid="{00000000-0005-0000-0000-000014000000}"/>
    <cellStyle name="Normální 5 2 3" xfId="9" xr:uid="{00000000-0005-0000-0000-000015000000}"/>
    <cellStyle name="Normální 5 2 3 2" xfId="12" xr:uid="{00000000-0005-0000-0000-000016000000}"/>
    <cellStyle name="Normální 5 2 3 3" xfId="15" xr:uid="{00000000-0005-0000-0000-000017000000}"/>
    <cellStyle name="Normální 5 2 3 4" xfId="21" xr:uid="{00000000-0005-0000-0000-000018000000}"/>
    <cellStyle name="Normální 5 2 4" xfId="33" xr:uid="{00000000-0005-0000-0000-000019000000}"/>
    <cellStyle name="Normální 5 3" xfId="10" xr:uid="{00000000-0005-0000-0000-00001A000000}"/>
    <cellStyle name="Normální 5 3 2" xfId="13" xr:uid="{00000000-0005-0000-0000-00001B000000}"/>
    <cellStyle name="Normální 5 3 2 2" xfId="34" xr:uid="{00000000-0005-0000-0000-00001C000000}"/>
    <cellStyle name="Normální 5 3 3" xfId="16" xr:uid="{00000000-0005-0000-0000-00001D000000}"/>
    <cellStyle name="Normální 5 3 4" xfId="22" xr:uid="{00000000-0005-0000-0000-00001E000000}"/>
    <cellStyle name="Normální 5 3 5" xfId="23" xr:uid="{00000000-0005-0000-0000-00001F000000}"/>
    <cellStyle name="Normální 5 3 6" xfId="28" xr:uid="{00000000-0005-0000-0000-000020000000}"/>
    <cellStyle name="Normální 5 3 7" xfId="29" xr:uid="{00000000-0005-0000-0000-000021000000}"/>
    <cellStyle name="Normální 5 3 8" xfId="32" xr:uid="{00000000-0005-0000-0000-000022000000}"/>
    <cellStyle name="Normální 5 3 8 3" xfId="40" xr:uid="{00000000-0005-0000-0000-000023000000}"/>
    <cellStyle name="Normální 5 4" xfId="18" xr:uid="{00000000-0005-0000-0000-000024000000}"/>
    <cellStyle name="Normální 5 4 2" xfId="26" xr:uid="{00000000-0005-0000-0000-000025000000}"/>
    <cellStyle name="Normální 5 4 2 2" xfId="35" xr:uid="{00000000-0005-0000-0000-000026000000}"/>
    <cellStyle name="Normální 5 4 3" xfId="39" xr:uid="{00000000-0005-0000-0000-000027000000}"/>
    <cellStyle name="Normální 5 5" xfId="25" xr:uid="{00000000-0005-0000-0000-000028000000}"/>
  </cellStyles>
  <dxfs count="0"/>
  <tableStyles count="0" defaultTableStyle="TableStyleMedium2" defaultPivotStyle="PivotStyleMedium9"/>
  <colors>
    <mruColors>
      <color rgb="FFFF99CC"/>
      <color rgb="FFFF5050"/>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tabSelected="1" topLeftCell="A4" workbookViewId="0">
      <selection activeCell="D7" sqref="D7"/>
    </sheetView>
  </sheetViews>
  <sheetFormatPr defaultRowHeight="15" x14ac:dyDescent="0.25"/>
  <cols>
    <col min="1" max="1" width="3.28515625" customWidth="1"/>
    <col min="2" max="2" width="7" customWidth="1"/>
    <col min="3" max="3" width="36.7109375" customWidth="1"/>
    <col min="4" max="4" width="25.140625" customWidth="1"/>
    <col min="5" max="5" width="24.7109375" customWidth="1"/>
    <col min="6" max="6" width="21.7109375" customWidth="1"/>
    <col min="7" max="7" width="23.5703125" customWidth="1"/>
    <col min="8" max="8" width="17.42578125" customWidth="1"/>
    <col min="9" max="9" width="13.7109375" customWidth="1"/>
    <col min="10" max="11" width="10.7109375" bestFit="1" customWidth="1"/>
    <col min="12" max="12" width="9" bestFit="1" customWidth="1"/>
    <col min="15" max="15" width="10.7109375" bestFit="1" customWidth="1"/>
    <col min="17" max="17" width="9" bestFit="1" customWidth="1"/>
  </cols>
  <sheetData>
    <row r="1" spans="1:9" ht="49.9" customHeight="1" x14ac:dyDescent="0.4">
      <c r="A1" s="198" t="s">
        <v>113</v>
      </c>
      <c r="B1" s="198"/>
      <c r="C1" s="198"/>
      <c r="D1" s="198"/>
      <c r="E1" s="198"/>
      <c r="F1" s="198"/>
      <c r="G1" s="127"/>
      <c r="H1" s="127"/>
      <c r="I1" s="126"/>
    </row>
    <row r="2" spans="1:9" ht="14.45" customHeight="1" x14ac:dyDescent="0.4">
      <c r="A2" s="126"/>
      <c r="B2" s="126"/>
      <c r="C2" s="126"/>
      <c r="E2" s="126"/>
      <c r="F2" s="126"/>
      <c r="G2" s="127"/>
      <c r="H2" s="127"/>
      <c r="I2" s="126"/>
    </row>
    <row r="3" spans="1:9" ht="14.45" customHeight="1" x14ac:dyDescent="0.25"/>
    <row r="4" spans="1:9" x14ac:dyDescent="0.25">
      <c r="A4" s="142" t="s">
        <v>114</v>
      </c>
    </row>
    <row r="5" spans="1:9" ht="8.4499999999999993" customHeight="1" x14ac:dyDescent="0.25"/>
    <row r="6" spans="1:9" ht="48" customHeight="1" x14ac:dyDescent="0.25">
      <c r="A6" s="190" t="s">
        <v>93</v>
      </c>
      <c r="B6" s="191"/>
      <c r="C6" s="192"/>
      <c r="D6" s="129" t="s">
        <v>107</v>
      </c>
      <c r="E6" s="130" t="s">
        <v>108</v>
      </c>
      <c r="F6" s="138" t="s">
        <v>88</v>
      </c>
    </row>
    <row r="7" spans="1:9" ht="40.15" customHeight="1" x14ac:dyDescent="0.25">
      <c r="A7" s="140" t="s">
        <v>89</v>
      </c>
      <c r="B7" s="200" t="s">
        <v>86</v>
      </c>
      <c r="C7" s="200"/>
      <c r="D7" s="151">
        <f>'KK_sledování '!L9</f>
        <v>9222024</v>
      </c>
      <c r="E7" s="151">
        <f>PO_sledování!L17</f>
        <v>48212609.149999999</v>
      </c>
      <c r="F7" s="176">
        <f>D7+E7</f>
        <v>57434633.149999999</v>
      </c>
    </row>
    <row r="8" spans="1:9" ht="40.15" customHeight="1" x14ac:dyDescent="0.25">
      <c r="A8" s="140" t="s">
        <v>90</v>
      </c>
      <c r="B8" s="199" t="s">
        <v>87</v>
      </c>
      <c r="C8" s="199"/>
      <c r="D8" s="152">
        <f>'KK_sledování '!M9</f>
        <v>9222024</v>
      </c>
      <c r="E8" s="152">
        <f>PO_sledování!M17</f>
        <v>41080170</v>
      </c>
      <c r="F8" s="152">
        <f>D8+E8</f>
        <v>50302194</v>
      </c>
    </row>
    <row r="9" spans="1:9" ht="40.15" customHeight="1" x14ac:dyDescent="0.25">
      <c r="A9" s="140" t="s">
        <v>91</v>
      </c>
      <c r="B9" s="203" t="s">
        <v>116</v>
      </c>
      <c r="C9" s="203"/>
      <c r="D9" s="153">
        <f>D7-D8</f>
        <v>0</v>
      </c>
      <c r="E9" s="153">
        <f t="shared" ref="E9:F9" si="0">E7-E8</f>
        <v>7132439.1499999985</v>
      </c>
      <c r="F9" s="177">
        <f t="shared" si="0"/>
        <v>7132439.1499999985</v>
      </c>
    </row>
    <row r="10" spans="1:9" ht="40.15" customHeight="1" x14ac:dyDescent="0.25">
      <c r="A10" s="140" t="s">
        <v>92</v>
      </c>
      <c r="B10" s="204" t="s">
        <v>111</v>
      </c>
      <c r="C10" s="204"/>
      <c r="D10" s="175">
        <f>D9/D7</f>
        <v>0</v>
      </c>
      <c r="E10" s="175">
        <f>E9/E7</f>
        <v>0.14793721550744984</v>
      </c>
      <c r="F10" s="175">
        <f>F9/F7</f>
        <v>0.12418359374512691</v>
      </c>
    </row>
    <row r="11" spans="1:9" ht="14.45" customHeight="1" x14ac:dyDescent="0.25">
      <c r="A11" s="143"/>
      <c r="B11" s="144"/>
      <c r="C11" s="144"/>
      <c r="D11" s="145"/>
      <c r="E11" s="145"/>
      <c r="F11" s="145"/>
    </row>
    <row r="12" spans="1:9" ht="14.45" customHeight="1" x14ac:dyDescent="0.25">
      <c r="B12" s="136"/>
      <c r="C12" s="136"/>
      <c r="D12" s="137"/>
      <c r="E12" s="137"/>
      <c r="F12" s="137"/>
    </row>
    <row r="13" spans="1:9" x14ac:dyDescent="0.25">
      <c r="A13" s="142" t="s">
        <v>115</v>
      </c>
      <c r="D13" s="137"/>
      <c r="E13" s="137"/>
      <c r="F13" s="137"/>
    </row>
    <row r="14" spans="1:9" ht="6" customHeight="1" x14ac:dyDescent="0.25">
      <c r="B14" s="134"/>
      <c r="C14" s="134"/>
      <c r="D14" s="135"/>
      <c r="E14" s="135"/>
      <c r="F14" s="135"/>
    </row>
    <row r="15" spans="1:9" ht="45.6" customHeight="1" x14ac:dyDescent="0.25">
      <c r="A15" s="193" t="s">
        <v>109</v>
      </c>
      <c r="B15" s="194"/>
      <c r="C15" s="195"/>
      <c r="D15" s="154" t="s">
        <v>107</v>
      </c>
      <c r="E15" s="155" t="s">
        <v>108</v>
      </c>
      <c r="F15" s="156" t="s">
        <v>88</v>
      </c>
    </row>
    <row r="16" spans="1:9" ht="40.15" customHeight="1" x14ac:dyDescent="0.25">
      <c r="A16" s="139" t="s">
        <v>89</v>
      </c>
      <c r="B16" s="188" t="s">
        <v>112</v>
      </c>
      <c r="C16" s="189"/>
      <c r="D16" s="157">
        <f>D8</f>
        <v>9222024</v>
      </c>
      <c r="E16" s="157">
        <f>E8</f>
        <v>41080170</v>
      </c>
      <c r="F16" s="157">
        <f>F8</f>
        <v>50302194</v>
      </c>
    </row>
    <row r="17" spans="1:8" ht="40.15" customHeight="1" x14ac:dyDescent="0.25">
      <c r="A17" s="139" t="s">
        <v>90</v>
      </c>
      <c r="B17" s="201" t="s">
        <v>37</v>
      </c>
      <c r="C17" s="132" t="s">
        <v>97</v>
      </c>
      <c r="D17" s="133">
        <f>'KK_sledování '!N10</f>
        <v>9222024</v>
      </c>
      <c r="E17" s="133">
        <f>PO_sledování!N18</f>
        <v>40819428.019999996</v>
      </c>
      <c r="F17" s="158">
        <f>D17+E17</f>
        <v>50041452.019999996</v>
      </c>
    </row>
    <row r="18" spans="1:8" ht="40.15" customHeight="1" x14ac:dyDescent="0.25">
      <c r="A18" s="139" t="s">
        <v>91</v>
      </c>
      <c r="B18" s="202"/>
      <c r="C18" s="159" t="s">
        <v>99</v>
      </c>
      <c r="D18" s="131">
        <f>'KK_sledování '!N11</f>
        <v>0</v>
      </c>
      <c r="E18" s="131">
        <f>PO_sledování!N19</f>
        <v>0</v>
      </c>
      <c r="F18" s="160">
        <f>D18+E18</f>
        <v>0</v>
      </c>
    </row>
    <row r="19" spans="1:8" ht="40.15" customHeight="1" x14ac:dyDescent="0.25">
      <c r="A19" s="139" t="s">
        <v>92</v>
      </c>
      <c r="B19" s="202"/>
      <c r="C19" s="161" t="s">
        <v>100</v>
      </c>
      <c r="D19" s="162">
        <f>'KK_sledování '!O11</f>
        <v>0</v>
      </c>
      <c r="E19" s="162">
        <f>PO_sledování!O19</f>
        <v>260741.98</v>
      </c>
      <c r="F19" s="163">
        <f>D19+E19</f>
        <v>260741.98</v>
      </c>
    </row>
    <row r="20" spans="1:8" ht="14.45" customHeight="1" x14ac:dyDescent="0.25">
      <c r="A20" s="146"/>
      <c r="B20" s="147"/>
      <c r="C20" s="148"/>
      <c r="D20" s="149"/>
      <c r="E20" s="149"/>
      <c r="F20" s="150"/>
    </row>
    <row r="21" spans="1:8" ht="14.45" customHeight="1" x14ac:dyDescent="0.25">
      <c r="C21" s="128"/>
    </row>
    <row r="22" spans="1:8" ht="14.45" customHeight="1" x14ac:dyDescent="0.25">
      <c r="A22" s="196" t="s">
        <v>94</v>
      </c>
      <c r="B22" s="196"/>
      <c r="C22" s="196"/>
    </row>
    <row r="23" spans="1:8" ht="6.6" customHeight="1" x14ac:dyDescent="0.25"/>
    <row r="24" spans="1:8" ht="61.15" customHeight="1" x14ac:dyDescent="0.25">
      <c r="A24" s="164" t="s">
        <v>110</v>
      </c>
      <c r="B24" s="197" t="s">
        <v>95</v>
      </c>
      <c r="C24" s="197"/>
      <c r="D24" s="187" t="s">
        <v>104</v>
      </c>
      <c r="E24" s="187"/>
      <c r="F24" s="187"/>
    </row>
    <row r="25" spans="1:8" ht="62.45" customHeight="1" x14ac:dyDescent="0.25">
      <c r="A25" s="164" t="s">
        <v>110</v>
      </c>
      <c r="B25" s="209" t="s">
        <v>2</v>
      </c>
      <c r="C25" s="209"/>
      <c r="D25" s="207" t="s">
        <v>105</v>
      </c>
      <c r="E25" s="207"/>
      <c r="F25" s="207"/>
    </row>
    <row r="26" spans="1:8" ht="42.6" customHeight="1" x14ac:dyDescent="0.25">
      <c r="A26" s="164" t="s">
        <v>110</v>
      </c>
      <c r="B26" s="206" t="s">
        <v>96</v>
      </c>
      <c r="C26" s="206"/>
      <c r="D26" s="207" t="s">
        <v>106</v>
      </c>
      <c r="E26" s="207"/>
      <c r="F26" s="207"/>
    </row>
    <row r="27" spans="1:8" ht="71.45" customHeight="1" x14ac:dyDescent="0.25">
      <c r="A27" s="164" t="s">
        <v>110</v>
      </c>
      <c r="B27" s="205" t="s">
        <v>98</v>
      </c>
      <c r="C27" s="205"/>
      <c r="D27" s="207" t="s">
        <v>103</v>
      </c>
      <c r="E27" s="208"/>
      <c r="F27" s="208"/>
    </row>
    <row r="28" spans="1:8" ht="42.6" customHeight="1" x14ac:dyDescent="0.25">
      <c r="A28" s="164" t="s">
        <v>110</v>
      </c>
      <c r="B28" s="206" t="s">
        <v>101</v>
      </c>
      <c r="C28" s="206"/>
      <c r="D28" s="207" t="s">
        <v>102</v>
      </c>
      <c r="E28" s="208"/>
      <c r="F28" s="208"/>
    </row>
    <row r="29" spans="1:8" ht="28.9" customHeight="1" x14ac:dyDescent="0.25">
      <c r="A29" s="164" t="s">
        <v>110</v>
      </c>
      <c r="B29" s="206" t="s">
        <v>68</v>
      </c>
      <c r="C29" s="206"/>
      <c r="D29" s="207" t="s">
        <v>69</v>
      </c>
      <c r="E29" s="207"/>
      <c r="F29" s="207"/>
    </row>
    <row r="30" spans="1:8" x14ac:dyDescent="0.25">
      <c r="B30" s="141"/>
      <c r="C30" s="141"/>
    </row>
    <row r="31" spans="1:8" x14ac:dyDescent="0.25">
      <c r="B31" s="141"/>
      <c r="C31" s="141"/>
    </row>
    <row r="32" spans="1:8" x14ac:dyDescent="0.25">
      <c r="F32" s="119"/>
      <c r="H32" s="36"/>
    </row>
  </sheetData>
  <mergeCells count="22">
    <mergeCell ref="B27:C27"/>
    <mergeCell ref="B28:C28"/>
    <mergeCell ref="B29:C29"/>
    <mergeCell ref="D25:F25"/>
    <mergeCell ref="D26:F26"/>
    <mergeCell ref="D27:F27"/>
    <mergeCell ref="D28:F28"/>
    <mergeCell ref="D29:F29"/>
    <mergeCell ref="B25:C25"/>
    <mergeCell ref="B26:C26"/>
    <mergeCell ref="A1:F1"/>
    <mergeCell ref="B8:C8"/>
    <mergeCell ref="B7:C7"/>
    <mergeCell ref="B17:B19"/>
    <mergeCell ref="B9:C9"/>
    <mergeCell ref="B10:C10"/>
    <mergeCell ref="D24:F24"/>
    <mergeCell ref="B16:C16"/>
    <mergeCell ref="A6:C6"/>
    <mergeCell ref="A15:C15"/>
    <mergeCell ref="A22:C22"/>
    <mergeCell ref="B24:C24"/>
  </mergeCells>
  <phoneticPr fontId="72" type="noConversion"/>
  <pageMargins left="0.70866141732283472" right="0.70866141732283472" top="0.78740157480314965" bottom="0.78740157480314965" header="0.31496062992125984" footer="0.31496062992125984"/>
  <pageSetup paperSize="9" scale="73" fitToHeight="0" orientation="portrait" horizontalDpi="4294967293" verticalDpi="4294967293" r:id="rId1"/>
  <headerFooter>
    <oddFooter>&amp;RZpracoval odbor finanční, stav k 1. 11.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Q60"/>
  <sheetViews>
    <sheetView topLeftCell="A10" zoomScale="75" zoomScaleNormal="75" zoomScaleSheetLayoutView="42" zoomScalePageLayoutView="70" workbookViewId="0">
      <selection activeCell="K16" sqref="K16"/>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17" ht="26.45" customHeight="1" x14ac:dyDescent="0.35">
      <c r="A1" s="165" t="s">
        <v>117</v>
      </c>
      <c r="B1" s="76"/>
    </row>
    <row r="2" spans="1:17" ht="33" customHeight="1" x14ac:dyDescent="0.35">
      <c r="A2" s="76" t="s">
        <v>47</v>
      </c>
      <c r="C2" s="46"/>
      <c r="D2" s="46"/>
      <c r="E2" s="46"/>
      <c r="F2" s="46"/>
      <c r="G2" s="46"/>
      <c r="H2" s="46"/>
      <c r="I2" s="46"/>
      <c r="J2" s="46"/>
      <c r="K2" s="46"/>
      <c r="L2" s="46"/>
      <c r="M2" s="46"/>
      <c r="N2" s="46"/>
      <c r="O2" s="46"/>
      <c r="P2" s="46"/>
      <c r="Q2" s="8"/>
    </row>
    <row r="3" spans="1:17" ht="10.15" customHeight="1" x14ac:dyDescent="0.35">
      <c r="A3" s="76"/>
      <c r="C3" s="46"/>
      <c r="D3" s="46"/>
      <c r="E3" s="46"/>
      <c r="F3" s="46"/>
      <c r="G3" s="46"/>
      <c r="H3" s="46"/>
      <c r="I3" s="46"/>
      <c r="J3" s="46"/>
      <c r="K3" s="46"/>
      <c r="L3" s="46"/>
      <c r="M3" s="46"/>
      <c r="N3" s="46"/>
      <c r="O3" s="46"/>
      <c r="P3" s="46"/>
      <c r="Q3" s="8"/>
    </row>
    <row r="4" spans="1:17" ht="38.25" customHeight="1" x14ac:dyDescent="0.25">
      <c r="A4" s="212" t="s">
        <v>7</v>
      </c>
      <c r="B4" s="214" t="s">
        <v>8</v>
      </c>
      <c r="C4" s="214" t="s">
        <v>6</v>
      </c>
      <c r="D4" s="215" t="s">
        <v>9</v>
      </c>
      <c r="E4" s="214" t="s">
        <v>10</v>
      </c>
      <c r="F4" s="249" t="s">
        <v>43</v>
      </c>
      <c r="G4" s="214" t="s">
        <v>1</v>
      </c>
      <c r="H4" s="215" t="s">
        <v>12</v>
      </c>
      <c r="I4" s="214" t="s">
        <v>13</v>
      </c>
      <c r="J4" s="214" t="s">
        <v>3</v>
      </c>
      <c r="K4" s="246" t="s">
        <v>4</v>
      </c>
      <c r="L4" s="248" t="s">
        <v>14</v>
      </c>
      <c r="M4" s="239" t="s">
        <v>15</v>
      </c>
      <c r="N4" s="240"/>
      <c r="O4" s="241"/>
      <c r="P4" s="225" t="s">
        <v>63</v>
      </c>
      <c r="Q4" s="227" t="s">
        <v>17</v>
      </c>
    </row>
    <row r="5" spans="1:17" ht="90" x14ac:dyDescent="0.25">
      <c r="A5" s="213"/>
      <c r="B5" s="215"/>
      <c r="C5" s="215"/>
      <c r="D5" s="216"/>
      <c r="E5" s="215"/>
      <c r="F5" s="250"/>
      <c r="G5" s="215"/>
      <c r="H5" s="216"/>
      <c r="I5" s="215"/>
      <c r="J5" s="215"/>
      <c r="K5" s="247"/>
      <c r="L5" s="225"/>
      <c r="M5" s="96" t="s">
        <v>18</v>
      </c>
      <c r="N5" s="49" t="s">
        <v>44</v>
      </c>
      <c r="O5" s="50" t="s">
        <v>45</v>
      </c>
      <c r="P5" s="226"/>
      <c r="Q5" s="228"/>
    </row>
    <row r="6" spans="1:17" ht="26.25" customHeight="1" thickBot="1" x14ac:dyDescent="0.3">
      <c r="A6" s="51" t="s">
        <v>20</v>
      </c>
      <c r="B6" s="51" t="s">
        <v>21</v>
      </c>
      <c r="C6" s="51" t="s">
        <v>22</v>
      </c>
      <c r="D6" s="51" t="s">
        <v>23</v>
      </c>
      <c r="E6" s="51" t="s">
        <v>24</v>
      </c>
      <c r="F6" s="52" t="s">
        <v>25</v>
      </c>
      <c r="G6" s="51" t="s">
        <v>26</v>
      </c>
      <c r="H6" s="51" t="s">
        <v>27</v>
      </c>
      <c r="I6" s="51" t="s">
        <v>28</v>
      </c>
      <c r="J6" s="51" t="s">
        <v>29</v>
      </c>
      <c r="K6" s="53" t="s">
        <v>30</v>
      </c>
      <c r="L6" s="54" t="s">
        <v>31</v>
      </c>
      <c r="M6" s="54" t="s">
        <v>32</v>
      </c>
      <c r="N6" s="55" t="s">
        <v>33</v>
      </c>
      <c r="O6" s="53" t="s">
        <v>34</v>
      </c>
      <c r="P6" s="54" t="s">
        <v>35</v>
      </c>
      <c r="Q6" s="56" t="s">
        <v>64</v>
      </c>
    </row>
    <row r="7" spans="1:17" ht="409.15" customHeight="1" x14ac:dyDescent="0.25">
      <c r="A7" s="244">
        <v>19</v>
      </c>
      <c r="B7" s="217" t="s">
        <v>40</v>
      </c>
      <c r="C7" s="217" t="s">
        <v>42</v>
      </c>
      <c r="D7" s="217" t="s">
        <v>51</v>
      </c>
      <c r="E7" s="217" t="s">
        <v>52</v>
      </c>
      <c r="F7" s="217" t="s">
        <v>53</v>
      </c>
      <c r="G7" s="221">
        <v>144128467</v>
      </c>
      <c r="H7" s="217" t="s">
        <v>54</v>
      </c>
      <c r="I7" s="217" t="s">
        <v>50</v>
      </c>
      <c r="J7" s="217" t="s">
        <v>41</v>
      </c>
      <c r="K7" s="219" t="s">
        <v>71</v>
      </c>
      <c r="L7" s="210">
        <v>9222024</v>
      </c>
      <c r="M7" s="210">
        <f t="shared" ref="M7" si="0">N7+O7</f>
        <v>9222024</v>
      </c>
      <c r="N7" s="231">
        <v>9222024</v>
      </c>
      <c r="O7" s="242">
        <v>0</v>
      </c>
      <c r="P7" s="223">
        <f t="shared" ref="P7" si="1">M7/L7</f>
        <v>1</v>
      </c>
      <c r="Q7" s="229" t="s">
        <v>127</v>
      </c>
    </row>
    <row r="8" spans="1:17" ht="159.6" customHeight="1" x14ac:dyDescent="0.25">
      <c r="A8" s="245"/>
      <c r="B8" s="218"/>
      <c r="C8" s="218"/>
      <c r="D8" s="218"/>
      <c r="E8" s="218"/>
      <c r="F8" s="218"/>
      <c r="G8" s="222"/>
      <c r="H8" s="218"/>
      <c r="I8" s="218"/>
      <c r="J8" s="218"/>
      <c r="K8" s="220"/>
      <c r="L8" s="211"/>
      <c r="M8" s="211"/>
      <c r="N8" s="232"/>
      <c r="O8" s="243"/>
      <c r="P8" s="224"/>
      <c r="Q8" s="230"/>
    </row>
    <row r="9" spans="1:17" ht="32.25" customHeight="1" thickBot="1" x14ac:dyDescent="0.3">
      <c r="A9" s="233" t="s">
        <v>0</v>
      </c>
      <c r="B9" s="234"/>
      <c r="C9" s="234"/>
      <c r="D9" s="234"/>
      <c r="E9" s="234"/>
      <c r="F9" s="235"/>
      <c r="G9" s="178">
        <f>SUM(G7:G8)</f>
        <v>144128467</v>
      </c>
      <c r="H9" s="178"/>
      <c r="I9" s="166"/>
      <c r="J9" s="167"/>
      <c r="K9" s="168"/>
      <c r="L9" s="179">
        <f>SUM(L7:L8)</f>
        <v>9222024</v>
      </c>
      <c r="M9" s="179">
        <f>SUM(M7:M8)</f>
        <v>9222024</v>
      </c>
      <c r="N9" s="180">
        <f>SUM(N7:N8)</f>
        <v>9222024</v>
      </c>
      <c r="O9" s="181">
        <f>SUM(O7:O8)</f>
        <v>0</v>
      </c>
      <c r="P9" s="182">
        <f t="shared" ref="P9" si="2">M9/L9</f>
        <v>1</v>
      </c>
      <c r="Q9" s="168" t="s">
        <v>36</v>
      </c>
    </row>
    <row r="10" spans="1:17" ht="30" customHeight="1" x14ac:dyDescent="0.25">
      <c r="A10" s="57"/>
      <c r="B10" s="58" t="s">
        <v>37</v>
      </c>
      <c r="C10" s="236" t="s">
        <v>38</v>
      </c>
      <c r="D10" s="236"/>
      <c r="E10" s="236"/>
      <c r="F10" s="236"/>
      <c r="G10" s="59"/>
      <c r="H10" s="59"/>
      <c r="I10" s="60"/>
      <c r="J10" s="60"/>
      <c r="K10" s="61"/>
      <c r="L10" s="62" t="s">
        <v>36</v>
      </c>
      <c r="M10" s="63" t="s">
        <v>36</v>
      </c>
      <c r="N10" s="64">
        <f>N7</f>
        <v>9222024</v>
      </c>
      <c r="O10" s="65" t="s">
        <v>36</v>
      </c>
      <c r="P10" s="66" t="s">
        <v>36</v>
      </c>
      <c r="Q10" s="169" t="s">
        <v>36</v>
      </c>
    </row>
    <row r="11" spans="1:17" ht="30" customHeight="1" x14ac:dyDescent="0.25">
      <c r="A11" s="57"/>
      <c r="B11" s="67" t="s">
        <v>37</v>
      </c>
      <c r="C11" s="237" t="s">
        <v>46</v>
      </c>
      <c r="D11" s="237"/>
      <c r="E11" s="237"/>
      <c r="F11" s="237"/>
      <c r="G11" s="237"/>
      <c r="H11" s="237"/>
      <c r="I11" s="237"/>
      <c r="J11" s="237"/>
      <c r="K11" s="238"/>
      <c r="L11" s="68" t="s">
        <v>36</v>
      </c>
      <c r="M11" s="23" t="s">
        <v>36</v>
      </c>
      <c r="N11" s="69">
        <v>0</v>
      </c>
      <c r="O11" s="70">
        <f>O9</f>
        <v>0</v>
      </c>
      <c r="P11" s="170" t="s">
        <v>36</v>
      </c>
      <c r="Q11" s="171" t="s">
        <v>36</v>
      </c>
    </row>
    <row r="12" spans="1:17" x14ac:dyDescent="0.25">
      <c r="A12" s="71"/>
      <c r="B12" s="172"/>
      <c r="C12" s="39"/>
      <c r="D12" s="39"/>
      <c r="E12" s="41"/>
      <c r="F12" s="173"/>
      <c r="G12" s="173"/>
      <c r="H12" s="173"/>
      <c r="I12" s="173"/>
      <c r="J12" s="173"/>
      <c r="K12" s="173"/>
      <c r="L12" s="173"/>
      <c r="M12" s="173"/>
      <c r="N12" s="174"/>
      <c r="O12" s="39"/>
      <c r="P12" s="39"/>
    </row>
    <row r="13" spans="1:17" x14ac:dyDescent="0.25">
      <c r="A13" s="71"/>
      <c r="B13" s="172"/>
      <c r="C13" s="39"/>
      <c r="D13" s="39"/>
      <c r="E13" s="41"/>
      <c r="F13" s="173"/>
      <c r="G13" s="173"/>
      <c r="H13" s="173"/>
      <c r="I13" s="173"/>
      <c r="J13" s="173"/>
      <c r="K13" s="173"/>
      <c r="L13" s="173"/>
      <c r="M13" s="72"/>
      <c r="N13" s="73"/>
      <c r="O13" s="74"/>
      <c r="P13" s="39"/>
    </row>
    <row r="14" spans="1:17" x14ac:dyDescent="0.25">
      <c r="A14" s="29"/>
      <c r="F14" s="46"/>
      <c r="G14" s="46"/>
      <c r="H14" s="46"/>
      <c r="I14" s="46"/>
      <c r="J14" s="46"/>
      <c r="K14" s="46"/>
      <c r="L14" s="46"/>
      <c r="M14" s="46"/>
      <c r="N14" s="18"/>
      <c r="O14" s="18"/>
      <c r="P14" s="18"/>
    </row>
    <row r="15" spans="1:17" x14ac:dyDescent="0.25">
      <c r="A15" s="29"/>
      <c r="F15" s="46"/>
      <c r="G15" s="46"/>
      <c r="H15" s="46"/>
      <c r="I15" s="46"/>
      <c r="J15" s="46"/>
      <c r="K15" s="46"/>
      <c r="L15" s="46"/>
      <c r="M15" s="46"/>
      <c r="N15" s="18"/>
      <c r="O15" s="18"/>
      <c r="P15" s="18"/>
    </row>
    <row r="16" spans="1:17" x14ac:dyDescent="0.25">
      <c r="A16" s="29"/>
      <c r="F16" s="46"/>
      <c r="G16" s="46"/>
      <c r="H16" s="46"/>
      <c r="I16" s="46"/>
      <c r="J16" s="46"/>
      <c r="K16" s="46"/>
      <c r="L16" s="46"/>
      <c r="M16" s="46"/>
      <c r="N16" s="18"/>
      <c r="O16" s="18"/>
      <c r="P16" s="18"/>
    </row>
    <row r="17" spans="1:16" x14ac:dyDescent="0.25">
      <c r="A17" s="29"/>
      <c r="F17" s="46"/>
      <c r="G17" s="46"/>
      <c r="H17" s="46"/>
      <c r="I17" s="46"/>
      <c r="J17" s="46"/>
      <c r="K17" s="46"/>
      <c r="L17" s="46"/>
      <c r="M17" s="46"/>
      <c r="N17" s="18"/>
      <c r="O17" s="18"/>
      <c r="P17" s="18"/>
    </row>
    <row r="18" spans="1:16" x14ac:dyDescent="0.25">
      <c r="A18" s="29"/>
      <c r="F18" s="46"/>
      <c r="G18" s="46"/>
      <c r="H18" s="46"/>
      <c r="I18" s="46"/>
      <c r="J18" s="46"/>
      <c r="K18" s="46"/>
      <c r="L18" s="46"/>
      <c r="M18" s="46"/>
      <c r="N18" s="18"/>
      <c r="O18" s="18"/>
      <c r="P18" s="18"/>
    </row>
    <row r="19" spans="1:16" x14ac:dyDescent="0.25">
      <c r="A19" s="29"/>
      <c r="F19" s="46"/>
      <c r="G19" s="46"/>
      <c r="H19" s="46"/>
      <c r="I19" s="46"/>
      <c r="J19" s="46"/>
      <c r="K19" s="46"/>
      <c r="L19" s="46"/>
      <c r="M19" s="46"/>
      <c r="N19" s="18"/>
      <c r="O19" s="18"/>
      <c r="P19" s="18"/>
    </row>
    <row r="20" spans="1:16" x14ac:dyDescent="0.25">
      <c r="A20" s="29"/>
      <c r="F20" s="46"/>
      <c r="G20" s="46"/>
      <c r="H20" s="46"/>
      <c r="I20" s="46"/>
      <c r="J20" s="46"/>
      <c r="K20" s="46"/>
      <c r="L20" s="46"/>
      <c r="M20" s="46"/>
      <c r="N20" s="18"/>
      <c r="O20" s="18"/>
      <c r="P20" s="18"/>
    </row>
    <row r="21" spans="1:16" x14ac:dyDescent="0.25">
      <c r="A21" s="29"/>
      <c r="F21" s="46"/>
      <c r="G21" s="46"/>
      <c r="H21" s="46"/>
      <c r="I21" s="46"/>
      <c r="J21" s="46"/>
      <c r="K21" s="46"/>
      <c r="L21" s="46"/>
      <c r="M21" s="46"/>
      <c r="N21" s="18"/>
      <c r="O21" s="18"/>
      <c r="P21" s="18"/>
    </row>
    <row r="22" spans="1:16" x14ac:dyDescent="0.25">
      <c r="A22" s="29"/>
      <c r="F22" s="46"/>
      <c r="G22" s="46"/>
      <c r="H22" s="46"/>
      <c r="I22" s="46"/>
      <c r="J22" s="46"/>
      <c r="K22" s="46"/>
      <c r="L22" s="46"/>
      <c r="M22" s="46"/>
      <c r="N22" s="18"/>
      <c r="O22" s="18"/>
      <c r="P22" s="18"/>
    </row>
    <row r="23" spans="1:16" x14ac:dyDescent="0.25">
      <c r="A23" s="29"/>
      <c r="F23" s="46"/>
      <c r="G23" s="46"/>
      <c r="H23" s="46"/>
      <c r="I23" s="46"/>
      <c r="J23" s="46"/>
      <c r="K23" s="46"/>
      <c r="L23" s="46"/>
      <c r="M23" s="46"/>
      <c r="N23" s="18"/>
      <c r="O23" s="18"/>
      <c r="P23" s="18"/>
    </row>
    <row r="24" spans="1:16" x14ac:dyDescent="0.25">
      <c r="A24" s="29"/>
      <c r="F24" s="46"/>
      <c r="G24" s="46"/>
      <c r="H24" s="46"/>
      <c r="I24" s="46"/>
      <c r="J24" s="46"/>
      <c r="K24" s="46"/>
      <c r="L24" s="46"/>
      <c r="M24" s="46"/>
      <c r="N24" s="18"/>
      <c r="O24" s="18"/>
      <c r="P24" s="18"/>
    </row>
    <row r="25" spans="1:16" x14ac:dyDescent="0.25">
      <c r="A25" s="29"/>
      <c r="F25" s="46"/>
      <c r="G25" s="46"/>
      <c r="H25" s="46"/>
      <c r="I25" s="46"/>
      <c r="J25" s="46"/>
      <c r="K25" s="46"/>
      <c r="L25" s="46"/>
      <c r="M25" s="46"/>
      <c r="N25" s="18"/>
      <c r="O25" s="18"/>
      <c r="P25" s="18"/>
    </row>
    <row r="26" spans="1:16" x14ac:dyDescent="0.25">
      <c r="A26" s="29"/>
      <c r="F26" s="46"/>
      <c r="G26" s="46"/>
      <c r="H26" s="46"/>
      <c r="I26" s="46"/>
      <c r="J26" s="46"/>
      <c r="K26" s="46"/>
      <c r="L26" s="46"/>
      <c r="M26" s="46"/>
      <c r="N26" s="18"/>
      <c r="O26" s="18"/>
      <c r="P26" s="18"/>
    </row>
    <row r="27" spans="1:16" x14ac:dyDescent="0.25">
      <c r="A27" s="29"/>
      <c r="F27" s="46"/>
      <c r="G27" s="46"/>
      <c r="H27" s="46"/>
      <c r="I27" s="46"/>
      <c r="J27" s="46"/>
      <c r="K27" s="46"/>
      <c r="L27" s="46"/>
      <c r="M27" s="46"/>
      <c r="N27" s="18"/>
      <c r="O27" s="18"/>
      <c r="P27" s="18"/>
    </row>
    <row r="28" spans="1:16" x14ac:dyDescent="0.25">
      <c r="A28" s="29"/>
      <c r="F28" s="46"/>
      <c r="G28" s="46"/>
      <c r="H28" s="46"/>
      <c r="I28" s="46"/>
      <c r="J28" s="46"/>
      <c r="K28" s="46"/>
      <c r="L28" s="46"/>
      <c r="M28" s="46"/>
      <c r="N28" s="18"/>
      <c r="O28" s="18"/>
      <c r="P28" s="18"/>
    </row>
    <row r="29" spans="1:16" x14ac:dyDescent="0.25">
      <c r="A29" s="29"/>
      <c r="F29" s="46"/>
      <c r="G29" s="46"/>
      <c r="H29" s="46"/>
      <c r="I29" s="46"/>
      <c r="J29" s="46"/>
      <c r="K29" s="46"/>
      <c r="L29" s="46"/>
      <c r="M29" s="46"/>
      <c r="N29" s="18"/>
      <c r="O29" s="18"/>
      <c r="P29" s="18"/>
    </row>
    <row r="30" spans="1:16" x14ac:dyDescent="0.25">
      <c r="A30" s="29"/>
      <c r="F30" s="46"/>
      <c r="G30" s="46"/>
      <c r="H30" s="46"/>
      <c r="I30" s="46"/>
      <c r="J30" s="46"/>
      <c r="K30" s="46"/>
      <c r="L30" s="46"/>
      <c r="M30" s="46"/>
      <c r="N30" s="18"/>
      <c r="O30" s="18"/>
      <c r="P30" s="18"/>
    </row>
    <row r="31" spans="1:16" x14ac:dyDescent="0.25">
      <c r="A31" s="29"/>
      <c r="F31" s="46"/>
      <c r="G31" s="46"/>
      <c r="H31" s="46"/>
      <c r="I31" s="46"/>
      <c r="J31" s="46"/>
      <c r="K31" s="46"/>
      <c r="L31" s="46"/>
      <c r="M31" s="46"/>
      <c r="N31" s="18"/>
      <c r="O31" s="18"/>
      <c r="P31" s="18"/>
    </row>
    <row r="32" spans="1:16" x14ac:dyDescent="0.25">
      <c r="A32" s="29"/>
      <c r="F32" s="46"/>
      <c r="G32" s="46"/>
      <c r="H32" s="46"/>
      <c r="I32" s="46"/>
      <c r="J32" s="46"/>
      <c r="K32" s="46"/>
      <c r="L32" s="46"/>
      <c r="M32" s="46"/>
      <c r="N32" s="18"/>
      <c r="O32" s="18"/>
      <c r="P32" s="18"/>
    </row>
    <row r="33" spans="1:16" x14ac:dyDescent="0.25">
      <c r="A33" s="29"/>
      <c r="F33" s="46"/>
      <c r="G33" s="46"/>
      <c r="H33" s="46"/>
      <c r="I33" s="46"/>
      <c r="J33" s="46"/>
      <c r="K33" s="46"/>
      <c r="L33" s="46"/>
      <c r="M33" s="46"/>
      <c r="N33" s="18"/>
      <c r="O33" s="18"/>
      <c r="P33" s="18"/>
    </row>
    <row r="34" spans="1:16" x14ac:dyDescent="0.25">
      <c r="A34" s="29"/>
      <c r="F34" s="46"/>
      <c r="G34" s="46"/>
      <c r="H34" s="46"/>
      <c r="I34" s="46"/>
      <c r="J34" s="46"/>
      <c r="K34" s="46"/>
      <c r="L34" s="46"/>
      <c r="M34" s="46"/>
      <c r="N34" s="18"/>
      <c r="O34" s="18"/>
      <c r="P34" s="18"/>
    </row>
    <row r="35" spans="1:16" x14ac:dyDescent="0.25">
      <c r="A35" s="29"/>
      <c r="F35" s="46"/>
      <c r="G35" s="46"/>
      <c r="H35" s="46"/>
      <c r="I35" s="46"/>
      <c r="J35" s="46"/>
      <c r="K35" s="46"/>
      <c r="L35" s="46"/>
      <c r="M35" s="46"/>
      <c r="N35" s="18"/>
      <c r="O35" s="18"/>
      <c r="P35" s="18"/>
    </row>
    <row r="36" spans="1:16" x14ac:dyDescent="0.25">
      <c r="A36" s="29"/>
      <c r="F36" s="46"/>
      <c r="G36" s="46"/>
      <c r="H36" s="46"/>
      <c r="I36" s="46"/>
      <c r="J36" s="46"/>
      <c r="K36" s="46"/>
      <c r="L36" s="46"/>
      <c r="M36" s="46"/>
      <c r="N36" s="18"/>
      <c r="O36" s="18"/>
      <c r="P36" s="18"/>
    </row>
    <row r="37" spans="1:16" x14ac:dyDescent="0.25">
      <c r="A37" s="29"/>
      <c r="F37" s="46"/>
      <c r="G37" s="46"/>
      <c r="H37" s="46"/>
      <c r="I37" s="46"/>
      <c r="J37" s="46"/>
      <c r="K37" s="46"/>
      <c r="L37" s="46"/>
      <c r="M37" s="46"/>
      <c r="N37" s="18"/>
      <c r="O37" s="18"/>
      <c r="P37" s="18"/>
    </row>
    <row r="38" spans="1:16" x14ac:dyDescent="0.25">
      <c r="A38" s="29"/>
      <c r="F38" s="46"/>
      <c r="G38" s="46"/>
      <c r="H38" s="46"/>
      <c r="I38" s="46"/>
      <c r="J38" s="46"/>
      <c r="K38" s="46"/>
      <c r="L38" s="46"/>
      <c r="M38" s="46"/>
      <c r="N38" s="18"/>
      <c r="O38" s="18"/>
      <c r="P38" s="18"/>
    </row>
    <row r="39" spans="1:16" x14ac:dyDescent="0.25">
      <c r="A39" s="29"/>
      <c r="F39" s="46"/>
      <c r="G39" s="46"/>
      <c r="H39" s="46"/>
      <c r="I39" s="46"/>
      <c r="J39" s="46"/>
      <c r="K39" s="46"/>
      <c r="L39" s="46"/>
      <c r="M39" s="46"/>
      <c r="N39" s="18"/>
      <c r="O39" s="18"/>
      <c r="P39" s="18"/>
    </row>
    <row r="40" spans="1:16" x14ac:dyDescent="0.25">
      <c r="A40" s="29"/>
      <c r="F40" s="46"/>
      <c r="G40" s="46"/>
      <c r="H40" s="46"/>
      <c r="I40" s="46"/>
      <c r="J40" s="46"/>
      <c r="K40" s="46"/>
      <c r="L40" s="46"/>
      <c r="M40" s="46"/>
      <c r="N40" s="18"/>
      <c r="O40" s="18"/>
      <c r="P40" s="18"/>
    </row>
    <row r="41" spans="1:16" x14ac:dyDescent="0.25">
      <c r="A41" s="29"/>
      <c r="F41" s="46"/>
      <c r="G41" s="46"/>
      <c r="H41" s="46"/>
      <c r="I41" s="46"/>
      <c r="J41" s="46"/>
      <c r="K41" s="46"/>
      <c r="L41" s="46"/>
      <c r="M41" s="46"/>
      <c r="N41" s="18"/>
      <c r="O41" s="18"/>
      <c r="P41" s="18"/>
    </row>
    <row r="42" spans="1:16" x14ac:dyDescent="0.25">
      <c r="A42" s="29"/>
      <c r="F42" s="46"/>
      <c r="G42" s="46"/>
      <c r="H42" s="46"/>
      <c r="I42" s="46"/>
      <c r="J42" s="46"/>
      <c r="K42" s="46"/>
      <c r="L42" s="46"/>
      <c r="M42" s="46"/>
      <c r="N42" s="18"/>
      <c r="O42" s="18"/>
      <c r="P42" s="18"/>
    </row>
    <row r="43" spans="1:16" x14ac:dyDescent="0.25">
      <c r="A43" s="29"/>
      <c r="F43" s="46"/>
      <c r="G43" s="46"/>
      <c r="H43" s="46"/>
      <c r="I43" s="46"/>
      <c r="J43" s="46"/>
      <c r="K43" s="46"/>
      <c r="L43" s="46"/>
      <c r="M43" s="46"/>
      <c r="N43" s="18"/>
      <c r="O43" s="18"/>
      <c r="P43" s="18"/>
    </row>
    <row r="44" spans="1:16" x14ac:dyDescent="0.25">
      <c r="F44" s="46"/>
      <c r="G44" s="46"/>
      <c r="H44" s="46"/>
      <c r="I44" s="46"/>
      <c r="J44" s="46"/>
      <c r="K44" s="46"/>
      <c r="L44" s="46"/>
      <c r="M44" s="46"/>
      <c r="N44" s="18"/>
      <c r="O44" s="18"/>
      <c r="P44" s="18"/>
    </row>
    <row r="45" spans="1:16" x14ac:dyDescent="0.25">
      <c r="F45" s="46"/>
      <c r="G45" s="46"/>
      <c r="H45" s="46"/>
      <c r="I45" s="46"/>
      <c r="J45" s="46"/>
      <c r="K45" s="46"/>
      <c r="L45" s="46"/>
      <c r="M45" s="46"/>
      <c r="N45" s="18"/>
      <c r="O45" s="18"/>
      <c r="P45" s="18"/>
    </row>
    <row r="46" spans="1:16" x14ac:dyDescent="0.25">
      <c r="F46" s="46"/>
      <c r="G46" s="46"/>
      <c r="H46" s="46"/>
      <c r="I46" s="46"/>
      <c r="J46" s="46"/>
      <c r="K46" s="46"/>
      <c r="L46" s="46"/>
      <c r="M46" s="46"/>
      <c r="N46" s="18"/>
      <c r="O46" s="18"/>
      <c r="P46" s="18"/>
    </row>
    <row r="47" spans="1:16" x14ac:dyDescent="0.25">
      <c r="F47" s="46"/>
      <c r="G47" s="46"/>
      <c r="H47" s="46"/>
      <c r="I47" s="46"/>
      <c r="J47" s="46"/>
      <c r="K47" s="46"/>
      <c r="L47" s="46"/>
      <c r="M47" s="46"/>
      <c r="N47" s="18"/>
      <c r="O47" s="18"/>
      <c r="P47" s="18"/>
    </row>
    <row r="48" spans="1:16" x14ac:dyDescent="0.25">
      <c r="F48" s="46"/>
      <c r="G48" s="46"/>
      <c r="H48" s="46"/>
      <c r="I48" s="46"/>
      <c r="J48" s="46"/>
      <c r="K48" s="46"/>
      <c r="L48" s="46"/>
      <c r="M48" s="46"/>
      <c r="N48" s="18"/>
      <c r="O48" s="18"/>
      <c r="P48" s="18"/>
    </row>
    <row r="49" spans="6:16" x14ac:dyDescent="0.25">
      <c r="F49" s="46"/>
      <c r="G49" s="46"/>
      <c r="H49" s="46"/>
      <c r="I49" s="46"/>
      <c r="J49" s="46"/>
      <c r="K49" s="46"/>
      <c r="L49" s="46"/>
      <c r="M49" s="46"/>
      <c r="N49" s="18"/>
      <c r="O49" s="18"/>
      <c r="P49" s="18"/>
    </row>
    <row r="50" spans="6:16" x14ac:dyDescent="0.25">
      <c r="F50" s="46"/>
      <c r="G50" s="46"/>
      <c r="H50" s="46"/>
      <c r="I50" s="46"/>
      <c r="J50" s="46"/>
      <c r="K50" s="46"/>
      <c r="L50" s="46"/>
      <c r="M50" s="46"/>
      <c r="N50" s="18"/>
      <c r="O50" s="18"/>
      <c r="P50" s="18"/>
    </row>
    <row r="51" spans="6:16" x14ac:dyDescent="0.25">
      <c r="F51" s="46"/>
      <c r="G51" s="46"/>
      <c r="H51" s="46"/>
      <c r="I51" s="46"/>
      <c r="J51" s="46"/>
      <c r="K51" s="46"/>
      <c r="L51" s="46"/>
      <c r="M51" s="46"/>
      <c r="N51" s="18"/>
      <c r="O51" s="18"/>
      <c r="P51" s="18"/>
    </row>
    <row r="52" spans="6:16" x14ac:dyDescent="0.25">
      <c r="F52" s="46"/>
      <c r="G52" s="46"/>
      <c r="H52" s="46"/>
      <c r="I52" s="46"/>
      <c r="J52" s="46"/>
      <c r="K52" s="46"/>
      <c r="L52" s="46"/>
      <c r="M52" s="46"/>
      <c r="N52" s="18"/>
      <c r="O52" s="18"/>
      <c r="P52" s="18"/>
    </row>
    <row r="53" spans="6:16" x14ac:dyDescent="0.25">
      <c r="F53" s="46"/>
      <c r="G53" s="46"/>
      <c r="H53" s="46"/>
      <c r="I53" s="46"/>
      <c r="J53" s="46"/>
      <c r="K53" s="46"/>
      <c r="L53" s="46"/>
      <c r="M53" s="46"/>
      <c r="N53" s="18"/>
      <c r="O53" s="18"/>
      <c r="P53" s="18"/>
    </row>
    <row r="54" spans="6:16" x14ac:dyDescent="0.25">
      <c r="F54" s="46"/>
      <c r="G54" s="46"/>
      <c r="H54" s="46"/>
      <c r="I54" s="46"/>
      <c r="J54" s="46"/>
      <c r="K54" s="46"/>
      <c r="L54" s="46"/>
      <c r="M54" s="46"/>
    </row>
    <row r="55" spans="6:16" x14ac:dyDescent="0.25">
      <c r="F55" s="46"/>
      <c r="G55" s="46"/>
      <c r="H55" s="46"/>
      <c r="I55" s="46"/>
      <c r="J55" s="46"/>
      <c r="K55" s="46"/>
      <c r="L55" s="46"/>
      <c r="M55" s="46"/>
    </row>
    <row r="56" spans="6:16" x14ac:dyDescent="0.25">
      <c r="F56" s="46"/>
      <c r="G56" s="46"/>
      <c r="H56" s="46"/>
      <c r="I56" s="46"/>
      <c r="J56" s="46"/>
      <c r="K56" s="46"/>
      <c r="L56" s="46"/>
      <c r="M56" s="46"/>
    </row>
    <row r="57" spans="6:16" x14ac:dyDescent="0.25">
      <c r="F57" s="46"/>
      <c r="G57" s="46"/>
      <c r="H57" s="46"/>
      <c r="I57" s="46"/>
      <c r="J57" s="46"/>
      <c r="K57" s="46"/>
      <c r="L57" s="46"/>
      <c r="M57" s="46"/>
    </row>
    <row r="58" spans="6:16" x14ac:dyDescent="0.25">
      <c r="F58" s="46"/>
      <c r="G58" s="46"/>
      <c r="H58" s="46"/>
      <c r="I58" s="46"/>
      <c r="J58" s="46"/>
      <c r="K58" s="46"/>
      <c r="L58" s="46"/>
      <c r="M58" s="46"/>
    </row>
    <row r="59" spans="6:16" x14ac:dyDescent="0.25">
      <c r="F59" s="46"/>
      <c r="G59" s="46"/>
      <c r="H59" s="46"/>
      <c r="I59" s="46"/>
      <c r="J59" s="46"/>
      <c r="K59" s="46"/>
      <c r="L59" s="46"/>
      <c r="M59" s="46"/>
    </row>
    <row r="60" spans="6:16" x14ac:dyDescent="0.25">
      <c r="F60" s="46"/>
      <c r="G60" s="46"/>
      <c r="H60" s="46"/>
      <c r="I60" s="46"/>
      <c r="J60" s="46"/>
      <c r="K60" s="46"/>
      <c r="L60" s="46"/>
      <c r="M60" s="46"/>
    </row>
  </sheetData>
  <autoFilter ref="A6:Q11" xr:uid="{00000000-0009-0000-0000-000002000000}"/>
  <mergeCells count="35">
    <mergeCell ref="A9:F9"/>
    <mergeCell ref="C10:F10"/>
    <mergeCell ref="C11:K11"/>
    <mergeCell ref="M4:O4"/>
    <mergeCell ref="O7:O8"/>
    <mergeCell ref="A7:A8"/>
    <mergeCell ref="B7:B8"/>
    <mergeCell ref="C7:C8"/>
    <mergeCell ref="D7:D8"/>
    <mergeCell ref="E7:E8"/>
    <mergeCell ref="J4:J5"/>
    <mergeCell ref="K4:K5"/>
    <mergeCell ref="L4:L5"/>
    <mergeCell ref="F4:F5"/>
    <mergeCell ref="H7:H8"/>
    <mergeCell ref="I7:I8"/>
    <mergeCell ref="P7:P8"/>
    <mergeCell ref="P4:P5"/>
    <mergeCell ref="Q4:Q5"/>
    <mergeCell ref="Q7:Q8"/>
    <mergeCell ref="M7:M8"/>
    <mergeCell ref="N7:N8"/>
    <mergeCell ref="L7:L8"/>
    <mergeCell ref="A4:A5"/>
    <mergeCell ref="B4:B5"/>
    <mergeCell ref="C4:C5"/>
    <mergeCell ref="D4:D5"/>
    <mergeCell ref="E4:E5"/>
    <mergeCell ref="J7:J8"/>
    <mergeCell ref="K7:K8"/>
    <mergeCell ref="F7:F8"/>
    <mergeCell ref="G7:G8"/>
    <mergeCell ref="G4:G5"/>
    <mergeCell ref="H4:H5"/>
    <mergeCell ref="I4:I5"/>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&amp;CStránka &amp;P z &amp;N&amp;R&amp;12Zpracoval odbor finanční, stav k 1. 11. 2024</oddFooter>
  </headerFooter>
  <colBreaks count="2" manualBreakCount="2">
    <brk id="14" max="1048575" man="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T78"/>
  <sheetViews>
    <sheetView zoomScale="50" zoomScaleNormal="50" zoomScaleSheetLayoutView="39" zoomScalePageLayoutView="55" workbookViewId="0">
      <selection activeCell="S15" sqref="S15"/>
    </sheetView>
  </sheetViews>
  <sheetFormatPr defaultRowHeight="15" x14ac:dyDescent="0.25"/>
  <cols>
    <col min="1" max="1" width="4.7109375" customWidth="1"/>
    <col min="2" max="2" width="14.28515625" customWidth="1"/>
    <col min="3" max="3" width="23.42578125" style="36" customWidth="1"/>
    <col min="4" max="4" width="17.28515625" style="36" customWidth="1"/>
    <col min="5" max="5" width="11.7109375" style="36" customWidth="1"/>
    <col min="6" max="6" width="8.7109375" style="36" customWidth="1"/>
    <col min="7" max="7" width="18.7109375" style="37" customWidth="1"/>
    <col min="8" max="8" width="13.7109375" style="38"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20" ht="26.45" customHeight="1" x14ac:dyDescent="0.35">
      <c r="A1" s="76" t="s">
        <v>117</v>
      </c>
    </row>
    <row r="2" spans="1:20" ht="37.9" customHeight="1" x14ac:dyDescent="0.45">
      <c r="A2" s="77" t="s">
        <v>48</v>
      </c>
      <c r="C2" s="4"/>
      <c r="D2" s="4"/>
      <c r="E2" s="4"/>
      <c r="F2" s="4"/>
      <c r="G2" s="5"/>
      <c r="H2" s="6"/>
      <c r="I2" s="7"/>
      <c r="J2" s="7"/>
      <c r="K2" s="7"/>
      <c r="L2" s="7"/>
      <c r="M2" s="7"/>
      <c r="N2" s="7"/>
      <c r="O2" s="7"/>
      <c r="P2" s="7"/>
      <c r="Q2" s="8"/>
    </row>
    <row r="3" spans="1:20" ht="15" customHeight="1" thickBot="1" x14ac:dyDescent="0.5">
      <c r="B3" s="3"/>
      <c r="C3" s="4"/>
      <c r="D3" s="4"/>
      <c r="E3" s="4"/>
      <c r="F3" s="4"/>
      <c r="G3" s="5"/>
      <c r="H3" s="6"/>
      <c r="I3" s="7"/>
      <c r="J3" s="7"/>
      <c r="K3" s="7"/>
      <c r="L3" s="7"/>
      <c r="M3" s="7"/>
      <c r="N3" s="7"/>
      <c r="O3" s="7"/>
      <c r="P3" s="7"/>
      <c r="Q3" s="8"/>
    </row>
    <row r="4" spans="1:20" ht="39" customHeight="1" x14ac:dyDescent="0.25">
      <c r="A4" s="267" t="s">
        <v>7</v>
      </c>
      <c r="B4" s="269" t="s">
        <v>8</v>
      </c>
      <c r="C4" s="269" t="s">
        <v>6</v>
      </c>
      <c r="D4" s="269" t="s">
        <v>9</v>
      </c>
      <c r="E4" s="269" t="s">
        <v>10</v>
      </c>
      <c r="F4" s="272" t="s">
        <v>11</v>
      </c>
      <c r="G4" s="274" t="s">
        <v>1</v>
      </c>
      <c r="H4" s="276" t="s">
        <v>12</v>
      </c>
      <c r="I4" s="269" t="s">
        <v>13</v>
      </c>
      <c r="J4" s="269" t="s">
        <v>3</v>
      </c>
      <c r="K4" s="265" t="s">
        <v>4</v>
      </c>
      <c r="L4" s="261" t="s">
        <v>14</v>
      </c>
      <c r="M4" s="254" t="s">
        <v>15</v>
      </c>
      <c r="N4" s="255"/>
      <c r="O4" s="256"/>
      <c r="P4" s="257" t="s">
        <v>16</v>
      </c>
      <c r="Q4" s="259" t="s">
        <v>17</v>
      </c>
    </row>
    <row r="5" spans="1:20" ht="148.15" customHeight="1" x14ac:dyDescent="0.25">
      <c r="A5" s="268"/>
      <c r="B5" s="270"/>
      <c r="C5" s="270"/>
      <c r="D5" s="271"/>
      <c r="E5" s="270"/>
      <c r="F5" s="273"/>
      <c r="G5" s="275"/>
      <c r="H5" s="277"/>
      <c r="I5" s="270"/>
      <c r="J5" s="270"/>
      <c r="K5" s="266"/>
      <c r="L5" s="262"/>
      <c r="M5" s="9" t="s">
        <v>18</v>
      </c>
      <c r="N5" s="98" t="s">
        <v>44</v>
      </c>
      <c r="O5" s="99" t="s">
        <v>19</v>
      </c>
      <c r="P5" s="258"/>
      <c r="Q5" s="260"/>
    </row>
    <row r="6" spans="1:20" ht="32.450000000000003" customHeight="1" thickBot="1" x14ac:dyDescent="0.3">
      <c r="A6" s="10" t="s">
        <v>20</v>
      </c>
      <c r="B6" s="11" t="s">
        <v>21</v>
      </c>
      <c r="C6" s="11" t="s">
        <v>22</v>
      </c>
      <c r="D6" s="11" t="s">
        <v>23</v>
      </c>
      <c r="E6" s="11" t="s">
        <v>24</v>
      </c>
      <c r="F6" s="11" t="s">
        <v>25</v>
      </c>
      <c r="G6" s="11" t="s">
        <v>26</v>
      </c>
      <c r="H6" s="12" t="s">
        <v>27</v>
      </c>
      <c r="I6" s="11" t="s">
        <v>28</v>
      </c>
      <c r="J6" s="13" t="s">
        <v>29</v>
      </c>
      <c r="K6" s="13" t="s">
        <v>30</v>
      </c>
      <c r="L6" s="14" t="s">
        <v>31</v>
      </c>
      <c r="M6" s="15" t="s">
        <v>32</v>
      </c>
      <c r="N6" s="10" t="s">
        <v>33</v>
      </c>
      <c r="O6" s="16" t="s">
        <v>34</v>
      </c>
      <c r="P6" s="17" t="s">
        <v>35</v>
      </c>
      <c r="Q6" s="16" t="s">
        <v>64</v>
      </c>
    </row>
    <row r="7" spans="1:20" ht="170.45" customHeight="1" x14ac:dyDescent="0.25">
      <c r="A7" s="278">
        <v>32</v>
      </c>
      <c r="B7" s="280" t="s">
        <v>59</v>
      </c>
      <c r="C7" s="282" t="s">
        <v>60</v>
      </c>
      <c r="D7" s="283" t="s">
        <v>55</v>
      </c>
      <c r="E7" s="284" t="s">
        <v>65</v>
      </c>
      <c r="F7" s="283" t="s">
        <v>56</v>
      </c>
      <c r="G7" s="285">
        <v>4146520.73</v>
      </c>
      <c r="H7" s="283" t="s">
        <v>59</v>
      </c>
      <c r="I7" s="283" t="s">
        <v>61</v>
      </c>
      <c r="J7" s="100" t="s">
        <v>57</v>
      </c>
      <c r="K7" s="294" t="s">
        <v>70</v>
      </c>
      <c r="L7" s="263">
        <v>740806.74</v>
      </c>
      <c r="M7" s="104">
        <f>N7+O7</f>
        <v>414621.75</v>
      </c>
      <c r="N7" s="79">
        <v>414621.75</v>
      </c>
      <c r="O7" s="105">
        <v>0</v>
      </c>
      <c r="P7" s="106">
        <f>(M7+M8)/L7</f>
        <v>1</v>
      </c>
      <c r="Q7" s="1" t="s">
        <v>121</v>
      </c>
      <c r="R7" s="18"/>
    </row>
    <row r="8" spans="1:20" ht="151.5" customHeight="1" x14ac:dyDescent="0.25">
      <c r="A8" s="279"/>
      <c r="B8" s="281"/>
      <c r="C8" s="281"/>
      <c r="D8" s="281"/>
      <c r="E8" s="281"/>
      <c r="F8" s="281"/>
      <c r="G8" s="286"/>
      <c r="H8" s="281"/>
      <c r="I8" s="281"/>
      <c r="J8" s="103" t="s">
        <v>62</v>
      </c>
      <c r="K8" s="281"/>
      <c r="L8" s="264"/>
      <c r="M8" s="104">
        <f>N8+O8</f>
        <v>326184.99</v>
      </c>
      <c r="N8" s="80">
        <v>326184.99</v>
      </c>
      <c r="O8" s="107">
        <v>0</v>
      </c>
      <c r="P8" s="101">
        <v>0</v>
      </c>
      <c r="Q8" s="94" t="s">
        <v>85</v>
      </c>
      <c r="R8" s="18"/>
    </row>
    <row r="9" spans="1:20" ht="119.45" customHeight="1" x14ac:dyDescent="0.25">
      <c r="A9" s="311">
        <v>33</v>
      </c>
      <c r="B9" s="317" t="s">
        <v>5</v>
      </c>
      <c r="C9" s="319" t="s">
        <v>66</v>
      </c>
      <c r="D9" s="283" t="s">
        <v>49</v>
      </c>
      <c r="E9" s="320" t="s">
        <v>75</v>
      </c>
      <c r="F9" s="283" t="s">
        <v>67</v>
      </c>
      <c r="G9" s="285">
        <v>179363388.91</v>
      </c>
      <c r="H9" s="309" t="s">
        <v>74</v>
      </c>
      <c r="I9" s="295"/>
      <c r="J9" s="102" t="s">
        <v>58</v>
      </c>
      <c r="K9" s="120" t="s">
        <v>81</v>
      </c>
      <c r="L9" s="104">
        <v>51000</v>
      </c>
      <c r="M9" s="19">
        <f>N9+O9</f>
        <v>51000</v>
      </c>
      <c r="N9" s="91">
        <v>51000</v>
      </c>
      <c r="O9" s="108">
        <v>0</v>
      </c>
      <c r="P9" s="101">
        <f t="shared" ref="P9:P13" si="0">M9/L9</f>
        <v>1</v>
      </c>
      <c r="Q9" s="97" t="s">
        <v>76</v>
      </c>
      <c r="R9" s="18"/>
    </row>
    <row r="10" spans="1:20" ht="144" customHeight="1" x14ac:dyDescent="0.25">
      <c r="A10" s="312"/>
      <c r="B10" s="318"/>
      <c r="C10" s="293"/>
      <c r="D10" s="293"/>
      <c r="E10" s="321"/>
      <c r="F10" s="293"/>
      <c r="G10" s="307"/>
      <c r="H10" s="310"/>
      <c r="I10" s="296"/>
      <c r="J10" s="2" t="s">
        <v>82</v>
      </c>
      <c r="K10" s="298" t="s">
        <v>118</v>
      </c>
      <c r="L10" s="90">
        <v>8707536.5800000001</v>
      </c>
      <c r="M10" s="19">
        <f t="shared" ref="M10" si="1">N10+O10</f>
        <v>4353768.29</v>
      </c>
      <c r="N10" s="121">
        <v>4353768.29</v>
      </c>
      <c r="O10" s="75">
        <v>0</v>
      </c>
      <c r="P10" s="78">
        <f t="shared" si="0"/>
        <v>0.5</v>
      </c>
      <c r="Q10" s="251" t="s">
        <v>128</v>
      </c>
      <c r="R10" s="18"/>
    </row>
    <row r="11" spans="1:20" ht="99" customHeight="1" x14ac:dyDescent="0.25">
      <c r="A11" s="312"/>
      <c r="B11" s="318"/>
      <c r="C11" s="293"/>
      <c r="D11" s="293"/>
      <c r="E11" s="321"/>
      <c r="F11" s="293"/>
      <c r="G11" s="307"/>
      <c r="H11" s="310"/>
      <c r="I11" s="296"/>
      <c r="J11" s="2" t="s">
        <v>119</v>
      </c>
      <c r="K11" s="299"/>
      <c r="L11" s="19">
        <v>938132.81</v>
      </c>
      <c r="M11" s="19">
        <f>N11+O11</f>
        <v>938132.81</v>
      </c>
      <c r="N11" s="121">
        <v>938132.81</v>
      </c>
      <c r="O11" s="75">
        <v>0</v>
      </c>
      <c r="P11" s="78">
        <f t="shared" si="0"/>
        <v>1</v>
      </c>
      <c r="Q11" s="252"/>
      <c r="R11" s="18"/>
    </row>
    <row r="12" spans="1:20" ht="179.45" customHeight="1" x14ac:dyDescent="0.25">
      <c r="A12" s="312"/>
      <c r="B12" s="318"/>
      <c r="C12" s="293"/>
      <c r="D12" s="293"/>
      <c r="E12" s="321"/>
      <c r="F12" s="293"/>
      <c r="G12" s="307"/>
      <c r="H12" s="310"/>
      <c r="I12" s="296"/>
      <c r="J12" s="118" t="s">
        <v>120</v>
      </c>
      <c r="K12" s="299"/>
      <c r="L12" s="19">
        <f>5550633.31 +O12</f>
        <v>5550633.3099999996</v>
      </c>
      <c r="M12" s="19">
        <f>N12+O12</f>
        <v>2771962.31</v>
      </c>
      <c r="N12" s="121">
        <v>2771962.31</v>
      </c>
      <c r="O12" s="75">
        <v>0</v>
      </c>
      <c r="P12" s="78">
        <f t="shared" si="0"/>
        <v>0.49939568247213223</v>
      </c>
      <c r="Q12" s="252"/>
      <c r="R12" s="18"/>
      <c r="T12" s="18"/>
    </row>
    <row r="13" spans="1:20" ht="179.45" customHeight="1" x14ac:dyDescent="0.25">
      <c r="A13" s="316"/>
      <c r="B13" s="271"/>
      <c r="C13" s="271"/>
      <c r="D13" s="271"/>
      <c r="E13" s="271"/>
      <c r="F13" s="271"/>
      <c r="G13" s="308"/>
      <c r="H13" s="271"/>
      <c r="I13" s="297"/>
      <c r="J13" s="118" t="s">
        <v>122</v>
      </c>
      <c r="K13" s="300"/>
      <c r="L13" s="19">
        <v>28502922.390000001</v>
      </c>
      <c r="M13" s="19">
        <f>N13+O13</f>
        <v>28502922.390000001</v>
      </c>
      <c r="N13" s="121">
        <v>28502922.390000001</v>
      </c>
      <c r="O13" s="75">
        <v>0</v>
      </c>
      <c r="P13" s="78">
        <f t="shared" si="0"/>
        <v>1</v>
      </c>
      <c r="Q13" s="253"/>
      <c r="R13" s="18"/>
      <c r="T13" s="18"/>
    </row>
    <row r="14" spans="1:20" ht="292.5" customHeight="1" x14ac:dyDescent="0.25">
      <c r="A14" s="311">
        <v>38</v>
      </c>
      <c r="B14" s="305" t="s">
        <v>73</v>
      </c>
      <c r="C14" s="314" t="s">
        <v>77</v>
      </c>
      <c r="D14" s="301" t="s">
        <v>78</v>
      </c>
      <c r="E14" s="315" t="s">
        <v>79</v>
      </c>
      <c r="F14" s="301" t="s">
        <v>80</v>
      </c>
      <c r="G14" s="304">
        <v>15000000</v>
      </c>
      <c r="H14" s="305" t="s">
        <v>73</v>
      </c>
      <c r="I14" s="306"/>
      <c r="J14" s="184" t="s">
        <v>72</v>
      </c>
      <c r="K14" s="120" t="s">
        <v>83</v>
      </c>
      <c r="L14" s="19">
        <v>3456643.49</v>
      </c>
      <c r="M14" s="19">
        <f t="shared" ref="M14" si="2">N14+O14</f>
        <v>3456643.63</v>
      </c>
      <c r="N14" s="121">
        <v>3456643.63</v>
      </c>
      <c r="O14" s="75">
        <v>0</v>
      </c>
      <c r="P14" s="78">
        <f t="shared" ref="P14" si="3">M14/L14</f>
        <v>1.000000040501718</v>
      </c>
      <c r="Q14" s="1" t="s">
        <v>84</v>
      </c>
      <c r="R14" s="18"/>
    </row>
    <row r="15" spans="1:20" ht="164.25" customHeight="1" x14ac:dyDescent="0.25">
      <c r="A15" s="312"/>
      <c r="B15" s="302"/>
      <c r="C15" s="302"/>
      <c r="D15" s="302"/>
      <c r="E15" s="302"/>
      <c r="F15" s="302"/>
      <c r="G15" s="302"/>
      <c r="H15" s="302"/>
      <c r="I15" s="302"/>
      <c r="J15" s="184" t="s">
        <v>72</v>
      </c>
      <c r="K15" s="120" t="s">
        <v>125</v>
      </c>
      <c r="L15" s="19">
        <v>260741.98</v>
      </c>
      <c r="M15" s="19">
        <v>260741.98</v>
      </c>
      <c r="N15" s="185">
        <v>0</v>
      </c>
      <c r="O15" s="75">
        <v>260741.98</v>
      </c>
      <c r="P15" s="78">
        <f>M15/L15</f>
        <v>1</v>
      </c>
      <c r="Q15" s="186" t="s">
        <v>129</v>
      </c>
      <c r="R15" s="18"/>
    </row>
    <row r="16" spans="1:20" ht="88.5" customHeight="1" thickBot="1" x14ac:dyDescent="0.3">
      <c r="A16" s="313"/>
      <c r="B16" s="303"/>
      <c r="C16" s="303"/>
      <c r="D16" s="303"/>
      <c r="E16" s="303"/>
      <c r="F16" s="303"/>
      <c r="G16" s="303"/>
      <c r="H16" s="303"/>
      <c r="I16" s="303"/>
      <c r="J16" s="184" t="s">
        <v>123</v>
      </c>
      <c r="K16" s="120" t="s">
        <v>124</v>
      </c>
      <c r="L16" s="19">
        <v>4191.8500000000004</v>
      </c>
      <c r="M16" s="19">
        <v>4191.8500000000004</v>
      </c>
      <c r="N16" s="121">
        <v>4191.8500000000004</v>
      </c>
      <c r="O16" s="75">
        <v>0</v>
      </c>
      <c r="P16" s="78">
        <f>M16/L16</f>
        <v>1</v>
      </c>
      <c r="Q16" s="1" t="s">
        <v>126</v>
      </c>
      <c r="R16" s="18"/>
    </row>
    <row r="17" spans="1:18" ht="31.9" customHeight="1" thickBot="1" x14ac:dyDescent="0.3">
      <c r="A17" s="81"/>
      <c r="B17" s="82" t="s">
        <v>0</v>
      </c>
      <c r="C17" s="83"/>
      <c r="D17" s="83"/>
      <c r="E17" s="109"/>
      <c r="F17" s="110"/>
      <c r="G17" s="84">
        <f>SUM(G7:G14)</f>
        <v>198509909.63999999</v>
      </c>
      <c r="H17" s="85"/>
      <c r="I17" s="111"/>
      <c r="J17" s="111"/>
      <c r="K17" s="112"/>
      <c r="L17" s="86">
        <f>SUM(L7:L16)</f>
        <v>48212609.149999999</v>
      </c>
      <c r="M17" s="86">
        <f>SUM(M7:M16)</f>
        <v>41080170</v>
      </c>
      <c r="N17" s="87">
        <f>SUM(N7:N16)</f>
        <v>40819428.020000003</v>
      </c>
      <c r="O17" s="88">
        <f>SUM(O7:O16)</f>
        <v>260741.98</v>
      </c>
      <c r="P17" s="89">
        <f t="shared" ref="P17" si="4">M17/L17</f>
        <v>0.85206278449255013</v>
      </c>
      <c r="Q17" s="113" t="s">
        <v>36</v>
      </c>
      <c r="R17" s="18"/>
    </row>
    <row r="18" spans="1:18" ht="30" customHeight="1" x14ac:dyDescent="0.25">
      <c r="A18" s="21"/>
      <c r="B18" s="183" t="s">
        <v>37</v>
      </c>
      <c r="C18" s="291" t="s">
        <v>38</v>
      </c>
      <c r="D18" s="291"/>
      <c r="E18" s="291"/>
      <c r="F18" s="291"/>
      <c r="G18" s="291"/>
      <c r="H18" s="291"/>
      <c r="I18" s="291"/>
      <c r="J18" s="291"/>
      <c r="K18" s="292"/>
      <c r="L18" s="122" t="s">
        <v>36</v>
      </c>
      <c r="M18" s="122" t="s">
        <v>36</v>
      </c>
      <c r="N18" s="123">
        <f>N7+N9+N8+N10+N11+N14+N15+N16+N12+N13</f>
        <v>40819428.019999996</v>
      </c>
      <c r="O18" s="124" t="s">
        <v>36</v>
      </c>
      <c r="P18" s="125" t="s">
        <v>36</v>
      </c>
      <c r="Q18" s="114" t="s">
        <v>36</v>
      </c>
    </row>
    <row r="19" spans="1:18" ht="30.75" customHeight="1" thickBot="1" x14ac:dyDescent="0.3">
      <c r="A19" s="24"/>
      <c r="B19" s="25" t="s">
        <v>37</v>
      </c>
      <c r="C19" s="287" t="s">
        <v>39</v>
      </c>
      <c r="D19" s="287"/>
      <c r="E19" s="287"/>
      <c r="F19" s="287"/>
      <c r="G19" s="287"/>
      <c r="H19" s="287"/>
      <c r="I19" s="287"/>
      <c r="J19" s="287"/>
      <c r="K19" s="288"/>
      <c r="L19" s="26" t="s">
        <v>36</v>
      </c>
      <c r="M19" s="26" t="s">
        <v>36</v>
      </c>
      <c r="N19" s="27">
        <v>0</v>
      </c>
      <c r="O19" s="28">
        <f>O17</f>
        <v>260741.98</v>
      </c>
      <c r="P19" s="115" t="s">
        <v>36</v>
      </c>
      <c r="Q19" s="116" t="s">
        <v>36</v>
      </c>
    </row>
    <row r="20" spans="1:18" x14ac:dyDescent="0.25">
      <c r="A20" s="29"/>
      <c r="B20" s="30"/>
      <c r="C20" s="31"/>
      <c r="D20" s="31"/>
      <c r="E20" s="31"/>
      <c r="F20" s="31"/>
      <c r="G20" s="32"/>
      <c r="H20" s="33"/>
      <c r="I20" s="29"/>
      <c r="J20" s="29"/>
      <c r="K20" s="29"/>
      <c r="L20" s="29"/>
      <c r="M20" s="29"/>
      <c r="N20" s="34"/>
      <c r="O20" s="20"/>
      <c r="P20" s="20"/>
    </row>
    <row r="21" spans="1:18" x14ac:dyDescent="0.25">
      <c r="A21" s="35"/>
      <c r="B21" s="48"/>
      <c r="C21" s="31"/>
      <c r="D21" s="31"/>
      <c r="L21" s="117"/>
      <c r="M21" s="117"/>
      <c r="N21" s="95"/>
      <c r="O21" s="39"/>
      <c r="P21" s="40"/>
    </row>
    <row r="22" spans="1:18" ht="67.150000000000006" customHeight="1" x14ac:dyDescent="0.25">
      <c r="A22" s="29"/>
      <c r="B22" s="289"/>
      <c r="C22" s="290"/>
      <c r="D22" s="290"/>
      <c r="E22" s="290"/>
      <c r="F22" s="290"/>
      <c r="G22" s="290"/>
      <c r="H22" s="290"/>
      <c r="I22" s="290"/>
      <c r="J22" s="290"/>
      <c r="K22" s="290"/>
      <c r="L22" s="92"/>
      <c r="M22" s="93"/>
      <c r="N22" s="18"/>
      <c r="O22" s="20"/>
      <c r="P22" s="20"/>
    </row>
    <row r="23" spans="1:18" x14ac:dyDescent="0.25">
      <c r="A23" s="29"/>
      <c r="B23" s="35"/>
      <c r="C23" s="41"/>
      <c r="D23" s="41"/>
      <c r="E23" s="31"/>
      <c r="F23" s="31"/>
      <c r="G23" s="32"/>
      <c r="H23" s="33"/>
      <c r="I23" s="29"/>
      <c r="J23" s="29"/>
      <c r="K23" s="29"/>
      <c r="L23" s="29"/>
      <c r="M23" s="20"/>
      <c r="N23" s="42"/>
      <c r="O23" s="22"/>
      <c r="P23" s="20"/>
    </row>
    <row r="24" spans="1:18" x14ac:dyDescent="0.25">
      <c r="A24" s="29"/>
      <c r="B24" s="35"/>
      <c r="C24" s="41"/>
      <c r="D24" s="41"/>
      <c r="E24" s="31"/>
      <c r="F24" s="31"/>
      <c r="G24" s="32"/>
      <c r="H24" s="33"/>
      <c r="I24" s="29"/>
      <c r="J24" s="29"/>
      <c r="K24" s="29"/>
      <c r="L24" s="29"/>
      <c r="M24" s="20"/>
      <c r="N24" s="43"/>
      <c r="O24" s="22"/>
      <c r="P24" s="20"/>
    </row>
    <row r="25" spans="1:18" x14ac:dyDescent="0.25">
      <c r="A25" s="29"/>
      <c r="B25" s="35"/>
      <c r="C25" s="41"/>
      <c r="D25" s="41"/>
      <c r="E25" s="31"/>
      <c r="F25" s="31"/>
      <c r="G25" s="32"/>
      <c r="H25" s="33"/>
      <c r="I25" s="29"/>
      <c r="J25" s="29"/>
      <c r="K25" s="29"/>
      <c r="L25" s="29"/>
      <c r="M25" s="20"/>
      <c r="N25" s="44"/>
      <c r="O25" s="45"/>
      <c r="P25" s="20"/>
    </row>
    <row r="26" spans="1:18" x14ac:dyDescent="0.25">
      <c r="A26" s="29"/>
      <c r="I26" s="46"/>
      <c r="J26" s="46"/>
      <c r="K26" s="46"/>
      <c r="L26" s="47"/>
      <c r="M26" s="47"/>
      <c r="N26" s="47"/>
      <c r="O26" s="47"/>
      <c r="P26" s="47"/>
    </row>
    <row r="27" spans="1:18" x14ac:dyDescent="0.25">
      <c r="A27" s="29"/>
      <c r="I27" s="46"/>
      <c r="J27" s="46"/>
      <c r="K27" s="46"/>
      <c r="L27" s="47"/>
      <c r="M27" s="47"/>
      <c r="N27" s="47"/>
      <c r="O27" s="47"/>
      <c r="P27" s="18"/>
    </row>
    <row r="28" spans="1:18" x14ac:dyDescent="0.25">
      <c r="A28" s="29"/>
      <c r="I28" s="46"/>
      <c r="J28" s="46"/>
      <c r="K28" s="46"/>
      <c r="L28" s="47"/>
      <c r="M28" s="47"/>
      <c r="N28" s="47"/>
      <c r="O28" s="47"/>
      <c r="P28" s="18"/>
    </row>
    <row r="29" spans="1:18" x14ac:dyDescent="0.25">
      <c r="A29" s="29"/>
      <c r="I29" s="46"/>
      <c r="J29" s="46"/>
      <c r="K29" s="46"/>
      <c r="L29" s="47"/>
      <c r="M29" s="47"/>
      <c r="N29" s="47"/>
      <c r="O29" s="47"/>
      <c r="P29" s="18"/>
    </row>
    <row r="30" spans="1:18" x14ac:dyDescent="0.25">
      <c r="A30" s="29"/>
      <c r="I30" s="46"/>
      <c r="J30" s="46"/>
      <c r="K30" s="46"/>
      <c r="L30" s="47"/>
      <c r="M30" s="46"/>
      <c r="N30" s="18"/>
      <c r="O30" s="18"/>
      <c r="P30" s="18"/>
    </row>
    <row r="31" spans="1:18" x14ac:dyDescent="0.25">
      <c r="A31" s="29"/>
      <c r="I31" s="46"/>
      <c r="J31" s="46"/>
      <c r="K31" s="46"/>
      <c r="L31" s="46"/>
      <c r="M31" s="46"/>
      <c r="N31" s="18"/>
      <c r="O31" s="18"/>
      <c r="P31" s="18"/>
    </row>
    <row r="32" spans="1:18" x14ac:dyDescent="0.25">
      <c r="A32" s="29"/>
      <c r="I32" s="46"/>
      <c r="J32" s="36"/>
      <c r="K32" s="46"/>
      <c r="L32" s="46"/>
      <c r="M32" s="46"/>
      <c r="N32" s="18"/>
      <c r="O32" s="18"/>
      <c r="P32" s="18"/>
    </row>
    <row r="33" spans="1:16" x14ac:dyDescent="0.25">
      <c r="A33" s="29"/>
      <c r="I33" s="46"/>
      <c r="J33" s="36"/>
      <c r="K33" s="46"/>
      <c r="L33" s="46"/>
      <c r="M33" s="46"/>
      <c r="N33" s="18"/>
      <c r="O33" s="18"/>
      <c r="P33" s="18"/>
    </row>
    <row r="34" spans="1:16" x14ac:dyDescent="0.25">
      <c r="A34" s="29"/>
      <c r="I34" s="46"/>
      <c r="J34" s="46"/>
      <c r="K34" s="46"/>
      <c r="L34" s="46"/>
      <c r="M34" s="46"/>
      <c r="N34" s="18"/>
      <c r="O34" s="18"/>
      <c r="P34" s="18"/>
    </row>
    <row r="35" spans="1:16" x14ac:dyDescent="0.25">
      <c r="A35" s="29"/>
      <c r="I35" s="46"/>
      <c r="J35" s="46"/>
      <c r="K35" s="46"/>
      <c r="L35" s="46"/>
      <c r="M35" s="46"/>
      <c r="N35" s="18"/>
      <c r="O35" s="18"/>
      <c r="P35" s="18"/>
    </row>
    <row r="36" spans="1:16" x14ac:dyDescent="0.25">
      <c r="A36" s="29"/>
      <c r="I36" s="46"/>
      <c r="J36" s="46"/>
      <c r="K36" s="46"/>
      <c r="L36" s="46"/>
      <c r="M36" s="46"/>
      <c r="N36" s="18"/>
      <c r="O36" s="18"/>
      <c r="P36" s="18"/>
    </row>
    <row r="37" spans="1:16" x14ac:dyDescent="0.25">
      <c r="A37" s="29"/>
      <c r="I37" s="46"/>
      <c r="J37" s="46"/>
      <c r="K37" s="46"/>
      <c r="L37" s="46"/>
      <c r="M37" s="46"/>
      <c r="N37" s="18"/>
      <c r="O37" s="18"/>
      <c r="P37" s="18"/>
    </row>
    <row r="38" spans="1:16" x14ac:dyDescent="0.25">
      <c r="A38" s="29"/>
      <c r="I38" s="46"/>
      <c r="J38" s="46"/>
      <c r="K38" s="46"/>
      <c r="L38" s="46"/>
      <c r="M38" s="46"/>
      <c r="N38" s="18"/>
      <c r="O38" s="18"/>
      <c r="P38" s="18"/>
    </row>
    <row r="39" spans="1:16" x14ac:dyDescent="0.25">
      <c r="A39" s="29"/>
      <c r="I39" s="46"/>
      <c r="J39" s="46"/>
      <c r="K39" s="46"/>
      <c r="L39" s="46"/>
      <c r="M39" s="46"/>
      <c r="N39" s="18"/>
      <c r="O39" s="18"/>
      <c r="P39" s="18"/>
    </row>
    <row r="40" spans="1:16" x14ac:dyDescent="0.25">
      <c r="A40" s="29"/>
      <c r="I40" s="46"/>
      <c r="J40" s="46"/>
      <c r="K40" s="46"/>
      <c r="L40" s="46"/>
      <c r="M40" s="46"/>
      <c r="N40" s="18"/>
      <c r="O40" s="18"/>
      <c r="P40" s="18"/>
    </row>
    <row r="41" spans="1:16" x14ac:dyDescent="0.25">
      <c r="A41" s="29"/>
      <c r="I41" s="46"/>
      <c r="J41" s="46"/>
      <c r="K41" s="46"/>
      <c r="L41" s="46"/>
      <c r="M41" s="46"/>
      <c r="N41" s="18"/>
      <c r="O41" s="18"/>
      <c r="P41" s="18"/>
    </row>
    <row r="42" spans="1:16" x14ac:dyDescent="0.25">
      <c r="A42" s="29"/>
      <c r="I42" s="46"/>
      <c r="J42" s="46"/>
      <c r="K42" s="46"/>
      <c r="L42" s="46"/>
      <c r="M42" s="46"/>
      <c r="N42" s="18"/>
      <c r="O42" s="18"/>
      <c r="P42" s="18"/>
    </row>
    <row r="43" spans="1:16" x14ac:dyDescent="0.25">
      <c r="A43" s="29"/>
      <c r="I43" s="46"/>
      <c r="J43" s="46"/>
      <c r="K43" s="46"/>
      <c r="L43" s="46"/>
      <c r="M43" s="46"/>
      <c r="N43" s="18"/>
      <c r="O43" s="18"/>
      <c r="P43" s="18"/>
    </row>
    <row r="44" spans="1:16" x14ac:dyDescent="0.25">
      <c r="A44" s="29"/>
      <c r="I44" s="46"/>
      <c r="J44" s="46"/>
      <c r="K44" s="46"/>
      <c r="L44" s="46"/>
      <c r="M44" s="46"/>
      <c r="N44" s="18"/>
      <c r="O44" s="18"/>
      <c r="P44" s="18"/>
    </row>
    <row r="45" spans="1:16" x14ac:dyDescent="0.25">
      <c r="A45" s="29"/>
      <c r="I45" s="46"/>
      <c r="J45" s="46"/>
      <c r="K45" s="46"/>
      <c r="L45" s="46"/>
      <c r="M45" s="46"/>
      <c r="N45" s="18"/>
      <c r="O45" s="18"/>
      <c r="P45" s="18"/>
    </row>
    <row r="46" spans="1:16" x14ac:dyDescent="0.25">
      <c r="A46" s="29"/>
      <c r="I46" s="46"/>
      <c r="J46" s="46"/>
      <c r="K46" s="46"/>
      <c r="L46" s="46"/>
      <c r="M46" s="46"/>
      <c r="N46" s="18"/>
      <c r="O46" s="18"/>
      <c r="P46" s="18"/>
    </row>
    <row r="47" spans="1:16" x14ac:dyDescent="0.25">
      <c r="A47" s="29"/>
      <c r="I47" s="46"/>
      <c r="J47" s="46"/>
      <c r="K47" s="46"/>
      <c r="L47" s="46"/>
      <c r="M47" s="46"/>
      <c r="N47" s="18"/>
      <c r="O47" s="18"/>
      <c r="P47" s="18"/>
    </row>
    <row r="48" spans="1:16" x14ac:dyDescent="0.25">
      <c r="A48" s="29"/>
      <c r="I48" s="46"/>
      <c r="J48" s="46"/>
      <c r="K48" s="46"/>
      <c r="L48" s="46"/>
      <c r="M48" s="46"/>
      <c r="N48" s="18"/>
      <c r="O48" s="18"/>
      <c r="P48" s="18"/>
    </row>
    <row r="49" spans="1:16" x14ac:dyDescent="0.25">
      <c r="A49" s="29"/>
      <c r="I49" s="46"/>
      <c r="J49" s="46"/>
      <c r="K49" s="46"/>
      <c r="L49" s="46"/>
      <c r="M49" s="46"/>
      <c r="N49" s="18"/>
      <c r="O49" s="18"/>
      <c r="P49" s="18"/>
    </row>
    <row r="50" spans="1:16" x14ac:dyDescent="0.25">
      <c r="A50" s="29"/>
      <c r="I50" s="46"/>
      <c r="J50" s="46"/>
      <c r="K50" s="46"/>
      <c r="L50" s="46"/>
      <c r="M50" s="46"/>
      <c r="N50" s="18"/>
      <c r="O50" s="18"/>
      <c r="P50" s="18"/>
    </row>
    <row r="51" spans="1:16" x14ac:dyDescent="0.25">
      <c r="A51" s="29"/>
      <c r="I51" s="46"/>
      <c r="J51" s="46"/>
      <c r="K51" s="46"/>
      <c r="L51" s="46"/>
      <c r="M51" s="46"/>
      <c r="N51" s="18"/>
      <c r="O51" s="18"/>
      <c r="P51" s="18"/>
    </row>
    <row r="52" spans="1:16" x14ac:dyDescent="0.25">
      <c r="A52" s="29"/>
      <c r="I52" s="46"/>
      <c r="J52" s="46"/>
      <c r="K52" s="46"/>
      <c r="L52" s="46"/>
      <c r="M52" s="46"/>
      <c r="N52" s="18"/>
      <c r="O52" s="18"/>
      <c r="P52" s="18"/>
    </row>
    <row r="53" spans="1:16" x14ac:dyDescent="0.25">
      <c r="A53" s="29"/>
      <c r="I53" s="46"/>
      <c r="J53" s="46"/>
      <c r="K53" s="46"/>
      <c r="L53" s="46"/>
      <c r="M53" s="46"/>
      <c r="N53" s="18"/>
      <c r="O53" s="18"/>
      <c r="P53" s="18"/>
    </row>
    <row r="54" spans="1:16" x14ac:dyDescent="0.25">
      <c r="A54" s="29"/>
      <c r="I54" s="46"/>
      <c r="J54" s="46"/>
      <c r="K54" s="46"/>
      <c r="L54" s="46"/>
      <c r="M54" s="46"/>
      <c r="N54" s="18"/>
      <c r="O54" s="18"/>
      <c r="P54" s="18"/>
    </row>
    <row r="55" spans="1:16" x14ac:dyDescent="0.25">
      <c r="A55" s="29"/>
      <c r="I55" s="46"/>
      <c r="J55" s="46"/>
      <c r="K55" s="46"/>
      <c r="L55" s="46"/>
      <c r="M55" s="46"/>
      <c r="N55" s="18"/>
      <c r="O55" s="18"/>
      <c r="P55" s="18"/>
    </row>
    <row r="56" spans="1:16" x14ac:dyDescent="0.25">
      <c r="A56" s="29"/>
      <c r="I56" s="46"/>
      <c r="J56" s="46"/>
      <c r="K56" s="46"/>
      <c r="L56" s="46"/>
      <c r="M56" s="46"/>
      <c r="N56" s="18"/>
      <c r="O56" s="18"/>
      <c r="P56" s="18"/>
    </row>
    <row r="57" spans="1:16" x14ac:dyDescent="0.25">
      <c r="A57" s="29"/>
      <c r="I57" s="46"/>
      <c r="J57" s="46"/>
      <c r="K57" s="46"/>
      <c r="L57" s="46"/>
      <c r="M57" s="46"/>
      <c r="N57" s="18"/>
      <c r="O57" s="18"/>
      <c r="P57" s="18"/>
    </row>
    <row r="58" spans="1:16" x14ac:dyDescent="0.25">
      <c r="A58" s="29"/>
      <c r="I58" s="46"/>
      <c r="J58" s="46"/>
      <c r="K58" s="46"/>
      <c r="L58" s="46"/>
      <c r="M58" s="46"/>
      <c r="N58" s="18"/>
      <c r="O58" s="18"/>
      <c r="P58" s="18"/>
    </row>
    <row r="59" spans="1:16" x14ac:dyDescent="0.25">
      <c r="A59" s="29"/>
      <c r="I59" s="46"/>
      <c r="J59" s="46"/>
      <c r="K59" s="46"/>
      <c r="L59" s="46"/>
      <c r="M59" s="46"/>
      <c r="N59" s="18"/>
      <c r="O59" s="18"/>
      <c r="P59" s="18"/>
    </row>
    <row r="60" spans="1:16" x14ac:dyDescent="0.25">
      <c r="A60" s="29"/>
      <c r="I60" s="46"/>
      <c r="J60" s="46"/>
      <c r="K60" s="46"/>
      <c r="L60" s="46"/>
      <c r="M60" s="46"/>
      <c r="N60" s="18"/>
      <c r="O60" s="18"/>
      <c r="P60" s="18"/>
    </row>
    <row r="61" spans="1:16" x14ac:dyDescent="0.25">
      <c r="A61" s="29"/>
      <c r="I61" s="46"/>
      <c r="J61" s="46"/>
      <c r="K61" s="46"/>
      <c r="L61" s="46"/>
      <c r="M61" s="46"/>
      <c r="N61" s="18"/>
      <c r="O61" s="18"/>
      <c r="P61" s="18"/>
    </row>
    <row r="62" spans="1:16" x14ac:dyDescent="0.25">
      <c r="I62" s="46"/>
      <c r="J62" s="46"/>
      <c r="K62" s="46"/>
      <c r="L62" s="46"/>
      <c r="M62" s="46"/>
      <c r="N62" s="18"/>
      <c r="O62" s="18"/>
      <c r="P62" s="18"/>
    </row>
    <row r="63" spans="1:16" x14ac:dyDescent="0.25">
      <c r="I63" s="46"/>
      <c r="J63" s="46"/>
      <c r="K63" s="46"/>
      <c r="L63" s="46"/>
      <c r="M63" s="46"/>
      <c r="N63" s="18"/>
      <c r="O63" s="18"/>
      <c r="P63" s="18"/>
    </row>
    <row r="64" spans="1:16" x14ac:dyDescent="0.25">
      <c r="I64" s="46"/>
      <c r="J64" s="46"/>
      <c r="K64" s="46"/>
      <c r="L64" s="46"/>
      <c r="M64" s="46"/>
      <c r="N64" s="18"/>
      <c r="O64" s="18"/>
      <c r="P64" s="18"/>
    </row>
    <row r="65" spans="9:16" x14ac:dyDescent="0.25">
      <c r="I65" s="46"/>
      <c r="J65" s="46"/>
      <c r="K65" s="46"/>
      <c r="L65" s="46"/>
      <c r="M65" s="46"/>
      <c r="N65" s="18"/>
      <c r="O65" s="18"/>
      <c r="P65" s="18"/>
    </row>
    <row r="66" spans="9:16" x14ac:dyDescent="0.25">
      <c r="I66" s="46"/>
      <c r="J66" s="46"/>
      <c r="K66" s="46"/>
      <c r="L66" s="46"/>
      <c r="M66" s="46"/>
      <c r="N66" s="18"/>
      <c r="O66" s="18"/>
      <c r="P66" s="18"/>
    </row>
    <row r="67" spans="9:16" x14ac:dyDescent="0.25">
      <c r="I67" s="46"/>
      <c r="J67" s="46"/>
      <c r="K67" s="46"/>
      <c r="L67" s="46"/>
      <c r="M67" s="46"/>
      <c r="N67" s="18"/>
      <c r="O67" s="18"/>
      <c r="P67" s="18"/>
    </row>
    <row r="68" spans="9:16" x14ac:dyDescent="0.25">
      <c r="I68" s="46"/>
      <c r="J68" s="46"/>
      <c r="K68" s="46"/>
      <c r="L68" s="46"/>
      <c r="M68" s="46"/>
      <c r="N68" s="18"/>
      <c r="O68" s="18"/>
      <c r="P68" s="18"/>
    </row>
    <row r="69" spans="9:16" x14ac:dyDescent="0.25">
      <c r="I69" s="46"/>
      <c r="J69" s="46"/>
      <c r="K69" s="46"/>
      <c r="L69" s="46"/>
      <c r="M69" s="46"/>
      <c r="N69" s="18"/>
      <c r="O69" s="18"/>
      <c r="P69" s="18"/>
    </row>
    <row r="70" spans="9:16" x14ac:dyDescent="0.25">
      <c r="I70" s="46"/>
      <c r="J70" s="46"/>
      <c r="K70" s="46"/>
      <c r="L70" s="46"/>
      <c r="M70" s="46"/>
      <c r="N70" s="18"/>
      <c r="O70" s="18"/>
      <c r="P70" s="18"/>
    </row>
    <row r="71" spans="9:16" x14ac:dyDescent="0.25">
      <c r="I71" s="46"/>
      <c r="J71" s="46"/>
      <c r="K71" s="46"/>
      <c r="L71" s="46"/>
      <c r="M71" s="46"/>
      <c r="N71" s="18"/>
      <c r="O71" s="18"/>
      <c r="P71" s="18"/>
    </row>
    <row r="72" spans="9:16" x14ac:dyDescent="0.25">
      <c r="I72" s="46"/>
      <c r="J72" s="46"/>
      <c r="K72" s="46"/>
      <c r="L72" s="46"/>
      <c r="M72" s="46"/>
    </row>
    <row r="73" spans="9:16" x14ac:dyDescent="0.25">
      <c r="I73" s="46"/>
      <c r="J73" s="46"/>
      <c r="K73" s="46"/>
      <c r="L73" s="46"/>
      <c r="M73" s="46"/>
    </row>
    <row r="74" spans="9:16" x14ac:dyDescent="0.25">
      <c r="I74" s="46"/>
      <c r="J74" s="46"/>
      <c r="K74" s="46"/>
      <c r="L74" s="46"/>
      <c r="M74" s="46"/>
    </row>
    <row r="75" spans="9:16" x14ac:dyDescent="0.25">
      <c r="I75" s="46"/>
      <c r="J75" s="46"/>
      <c r="K75" s="46"/>
      <c r="L75" s="46"/>
      <c r="M75" s="46"/>
    </row>
    <row r="76" spans="9:16" x14ac:dyDescent="0.25">
      <c r="I76" s="46"/>
      <c r="J76" s="46"/>
      <c r="K76" s="46"/>
      <c r="L76" s="46"/>
      <c r="M76" s="46"/>
    </row>
    <row r="77" spans="9:16" x14ac:dyDescent="0.25">
      <c r="I77" s="46"/>
      <c r="J77" s="46"/>
      <c r="K77" s="46"/>
      <c r="L77" s="46"/>
      <c r="M77" s="46"/>
    </row>
    <row r="78" spans="9:16" x14ac:dyDescent="0.25">
      <c r="I78" s="46"/>
      <c r="J78" s="46"/>
      <c r="K78" s="46"/>
      <c r="L78" s="46"/>
      <c r="M78" s="46"/>
    </row>
  </sheetData>
  <autoFilter ref="A6:Q19" xr:uid="{00000000-0009-0000-0000-000003000000}"/>
  <mergeCells count="49">
    <mergeCell ref="H9:H13"/>
    <mergeCell ref="A14:A16"/>
    <mergeCell ref="B14:B16"/>
    <mergeCell ref="C14:C16"/>
    <mergeCell ref="D14:D16"/>
    <mergeCell ref="E14:E16"/>
    <mergeCell ref="A9:A13"/>
    <mergeCell ref="B9:B13"/>
    <mergeCell ref="C9:C13"/>
    <mergeCell ref="D9:D13"/>
    <mergeCell ref="E9:E13"/>
    <mergeCell ref="G7:G8"/>
    <mergeCell ref="H7:H8"/>
    <mergeCell ref="C19:K19"/>
    <mergeCell ref="B22:K22"/>
    <mergeCell ref="C18:K18"/>
    <mergeCell ref="F7:F8"/>
    <mergeCell ref="F9:F13"/>
    <mergeCell ref="I7:I8"/>
    <mergeCell ref="K7:K8"/>
    <mergeCell ref="I9:I13"/>
    <mergeCell ref="K10:K13"/>
    <mergeCell ref="F14:F16"/>
    <mergeCell ref="G14:G16"/>
    <mergeCell ref="H14:H16"/>
    <mergeCell ref="I14:I16"/>
    <mergeCell ref="G9:G13"/>
    <mergeCell ref="A7:A8"/>
    <mergeCell ref="B7:B8"/>
    <mergeCell ref="C7:C8"/>
    <mergeCell ref="D7:D8"/>
    <mergeCell ref="E7:E8"/>
    <mergeCell ref="K4:K5"/>
    <mergeCell ref="A4:A5"/>
    <mergeCell ref="B4:B5"/>
    <mergeCell ref="C4:C5"/>
    <mergeCell ref="D4:D5"/>
    <mergeCell ref="E4:E5"/>
    <mergeCell ref="F4:F5"/>
    <mergeCell ref="G4:G5"/>
    <mergeCell ref="H4:H5"/>
    <mergeCell ref="I4:I5"/>
    <mergeCell ref="J4:J5"/>
    <mergeCell ref="Q10:Q13"/>
    <mergeCell ref="M4:O4"/>
    <mergeCell ref="P4:P5"/>
    <mergeCell ref="Q4:Q5"/>
    <mergeCell ref="L4:L5"/>
    <mergeCell ref="L7:L8"/>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11. 2024</oddFooter>
  </headerFooter>
  <colBreaks count="3" manualBreakCount="3">
    <brk id="11" max="1048575" man="1"/>
    <brk id="16"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edf911dc-cb9c-4be8-9a19-dac233e52e2d" xsi:nil="true"/>
    <lcf76f155ced4ddcb4097134ff3c332f xmlns="a4ca28ca-fcf1-44e8-abdd-5673e28b3f6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E6053977D870F4095450B35A7AEF96D" ma:contentTypeVersion="12" ma:contentTypeDescription="Vytvoří nový dokument" ma:contentTypeScope="" ma:versionID="b6f48c116b52392a2aab768d44619202">
  <xsd:schema xmlns:xsd="http://www.w3.org/2001/XMLSchema" xmlns:xs="http://www.w3.org/2001/XMLSchema" xmlns:p="http://schemas.microsoft.com/office/2006/metadata/properties" xmlns:ns2="a4ca28ca-fcf1-44e8-abdd-5673e28b3f65" xmlns:ns3="edf911dc-cb9c-4be8-9a19-dac233e52e2d" targetNamespace="http://schemas.microsoft.com/office/2006/metadata/properties" ma:root="true" ma:fieldsID="88af544897f0e1fa344f973e8ad018a1" ns2:_="" ns3:_="">
    <xsd:import namespace="a4ca28ca-fcf1-44e8-abdd-5673e28b3f65"/>
    <xsd:import namespace="edf911dc-cb9c-4be8-9a19-dac233e52e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a28ca-fcf1-44e8-abdd-5673e28b3f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9a412a42-3967-4216-87ac-101c16cfa5d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f911dc-cb9c-4be8-9a19-dac233e52e2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956d4b-14f8-4ef7-a2da-952ea18e3877}" ma:internalName="TaxCatchAll" ma:showField="CatchAllData" ma:web="edf911dc-cb9c-4be8-9a19-dac233e52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796A6A-E294-4511-A362-8BA68DF61B5E}">
  <ds:schemaRefs>
    <ds:schemaRef ds:uri="http://schemas.microsoft.com/sharepoint/v3/contenttype/forms"/>
  </ds:schemaRefs>
</ds:datastoreItem>
</file>

<file path=customXml/itemProps2.xml><?xml version="1.0" encoding="utf-8"?>
<ds:datastoreItem xmlns:ds="http://schemas.openxmlformats.org/officeDocument/2006/customXml" ds:itemID="{E0908836-A44B-4D5E-A635-DA47F139A9BC}">
  <ds:schemaRefs>
    <ds:schemaRef ds:uri="http://schemas.microsoft.com/office/infopath/2007/PartnerControls"/>
    <ds:schemaRef ds:uri="http://purl.org/dc/elements/1.1/"/>
    <ds:schemaRef ds:uri="http://schemas.microsoft.com/office/2006/metadata/properties"/>
    <ds:schemaRef ds:uri="a4ca28ca-fcf1-44e8-abdd-5673e28b3f65"/>
    <ds:schemaRef ds:uri="edf911dc-cb9c-4be8-9a19-dac233e52e2d"/>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768D69C2-089B-4C6A-9D9B-51B5784858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a28ca-fcf1-44e8-abdd-5673e28b3f65"/>
    <ds:schemaRef ds:uri="edf911dc-cb9c-4be8-9a19-dac233e52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Nový přehled RKK</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2024-11-18T15:38:27Z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0x010100528DD7FB9A48AF42B3517EEA9A627F40</vt:lpwstr>
  </property>
  <property fmtid="{D5CDD505-2E9C-101B-9397-08002B2CF9AE}" pid="3" name="MediaServiceImageTags">
    <vt:lpwstr/>
  </property>
</Properties>
</file>