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\final MPS\"/>
    </mc:Choice>
  </mc:AlternateContent>
  <xr:revisionPtr revIDLastSave="0" documentId="8_{A15A8016-0E7C-4E39-89AC-DAA4C9E396A0}" xr6:coauthVersionLast="36" xr6:coauthVersionMax="36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DOZP" sheetId="13" r:id="rId1"/>
    <sheet name="DpS" sheetId="14" r:id="rId2"/>
    <sheet name="DZR" sheetId="15" r:id="rId3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6" i="15" l="1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3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5" i="15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3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5" i="13"/>
  <c r="N29" i="15" l="1"/>
  <c r="J14" i="15"/>
  <c r="H59" i="15"/>
  <c r="J59" i="15" s="1"/>
  <c r="H58" i="15"/>
  <c r="H57" i="15"/>
  <c r="J57" i="15" s="1"/>
  <c r="H56" i="15"/>
  <c r="H55" i="15"/>
  <c r="J55" i="15" s="1"/>
  <c r="C59" i="15"/>
  <c r="C58" i="15"/>
  <c r="C57" i="15"/>
  <c r="C56" i="15"/>
  <c r="E56" i="15" s="1"/>
  <c r="C55" i="15"/>
  <c r="M29" i="15"/>
  <c r="M28" i="15"/>
  <c r="M27" i="15"/>
  <c r="M26" i="15"/>
  <c r="O26" i="15" s="1"/>
  <c r="M25" i="15"/>
  <c r="H29" i="15"/>
  <c r="J29" i="15" s="1"/>
  <c r="H28" i="15"/>
  <c r="H27" i="15"/>
  <c r="J27" i="15" s="1"/>
  <c r="H26" i="15"/>
  <c r="H25" i="15"/>
  <c r="J25" i="15" s="1"/>
  <c r="C25" i="15"/>
  <c r="E25" i="15" s="1"/>
  <c r="C24" i="15"/>
  <c r="C23" i="15"/>
  <c r="E23" i="15" s="1"/>
  <c r="C22" i="15"/>
  <c r="C21" i="15"/>
  <c r="E21" i="15" s="1"/>
  <c r="G59" i="14"/>
  <c r="H59" i="14" s="1"/>
  <c r="G58" i="14"/>
  <c r="H58" i="14" s="1"/>
  <c r="G57" i="14"/>
  <c r="H57" i="14" s="1"/>
  <c r="G56" i="14"/>
  <c r="H56" i="14" s="1"/>
  <c r="G55" i="14"/>
  <c r="H55" i="14" s="1"/>
  <c r="C59" i="14"/>
  <c r="D59" i="14" s="1"/>
  <c r="C58" i="14"/>
  <c r="D58" i="14" s="1"/>
  <c r="C57" i="14"/>
  <c r="D57" i="14" s="1"/>
  <c r="C56" i="14"/>
  <c r="D56" i="14" s="1"/>
  <c r="C55" i="14"/>
  <c r="D55" i="14" s="1"/>
  <c r="K29" i="14"/>
  <c r="L29" i="14" s="1"/>
  <c r="K28" i="14"/>
  <c r="L28" i="14" s="1"/>
  <c r="K27" i="14"/>
  <c r="L27" i="14" s="1"/>
  <c r="K26" i="14"/>
  <c r="L26" i="14" s="1"/>
  <c r="K25" i="14"/>
  <c r="L25" i="14" s="1"/>
  <c r="G29" i="14"/>
  <c r="H29" i="14" s="1"/>
  <c r="G28" i="14"/>
  <c r="H28" i="14" s="1"/>
  <c r="G27" i="14"/>
  <c r="H27" i="14" s="1"/>
  <c r="G26" i="14"/>
  <c r="H26" i="14" s="1"/>
  <c r="G25" i="14"/>
  <c r="H25" i="14" s="1"/>
  <c r="C25" i="14"/>
  <c r="D25" i="14" s="1"/>
  <c r="C24" i="14"/>
  <c r="D24" i="14" s="1"/>
  <c r="C23" i="14"/>
  <c r="D23" i="14" s="1"/>
  <c r="C22" i="14"/>
  <c r="D22" i="14" s="1"/>
  <c r="C21" i="14"/>
  <c r="D21" i="14" s="1"/>
  <c r="H59" i="13"/>
  <c r="J59" i="13" s="1"/>
  <c r="H58" i="13"/>
  <c r="J58" i="13" s="1"/>
  <c r="H57" i="13"/>
  <c r="J57" i="13" s="1"/>
  <c r="H56" i="13"/>
  <c r="J56" i="13" s="1"/>
  <c r="H55" i="13"/>
  <c r="J55" i="13" s="1"/>
  <c r="C55" i="13"/>
  <c r="E55" i="13" s="1"/>
  <c r="C56" i="13"/>
  <c r="E56" i="13" s="1"/>
  <c r="C57" i="13"/>
  <c r="E57" i="13" s="1"/>
  <c r="C58" i="13"/>
  <c r="E58" i="13" s="1"/>
  <c r="C59" i="13"/>
  <c r="E59" i="13" s="1"/>
  <c r="M29" i="13"/>
  <c r="O29" i="13" s="1"/>
  <c r="M28" i="13"/>
  <c r="O28" i="13" s="1"/>
  <c r="M27" i="13"/>
  <c r="O27" i="13" s="1"/>
  <c r="M26" i="13"/>
  <c r="O26" i="13" s="1"/>
  <c r="O25" i="13"/>
  <c r="M25" i="13"/>
  <c r="H29" i="13"/>
  <c r="J29" i="13" s="1"/>
  <c r="H28" i="13"/>
  <c r="J28" i="13" s="1"/>
  <c r="H27" i="13"/>
  <c r="J27" i="13" s="1"/>
  <c r="H26" i="13"/>
  <c r="J26" i="13" s="1"/>
  <c r="H25" i="13"/>
  <c r="J25" i="13" s="1"/>
  <c r="C21" i="13"/>
  <c r="E21" i="13" s="1"/>
  <c r="C22" i="13"/>
  <c r="E22" i="13"/>
  <c r="C23" i="13"/>
  <c r="E23" i="13" s="1"/>
  <c r="C24" i="13"/>
  <c r="E24" i="13" s="1"/>
  <c r="C25" i="13"/>
  <c r="E25" i="13" s="1"/>
  <c r="M54" i="15"/>
  <c r="O54" i="15" s="1"/>
  <c r="H54" i="15"/>
  <c r="C54" i="15"/>
  <c r="E54" i="15" s="1"/>
  <c r="M53" i="15"/>
  <c r="H53" i="15"/>
  <c r="C53" i="15"/>
  <c r="M52" i="15"/>
  <c r="O52" i="15" s="1"/>
  <c r="H52" i="15"/>
  <c r="C52" i="15"/>
  <c r="M51" i="15"/>
  <c r="H51" i="15"/>
  <c r="C51" i="15"/>
  <c r="M50" i="15"/>
  <c r="H50" i="15"/>
  <c r="C50" i="15"/>
  <c r="E50" i="15" s="1"/>
  <c r="M49" i="15"/>
  <c r="H49" i="15"/>
  <c r="J49" i="15" s="1"/>
  <c r="C49" i="15"/>
  <c r="M48" i="15"/>
  <c r="O48" i="15" s="1"/>
  <c r="H48" i="15"/>
  <c r="C48" i="15"/>
  <c r="M47" i="15"/>
  <c r="H47" i="15"/>
  <c r="J47" i="15" s="1"/>
  <c r="C47" i="15"/>
  <c r="M46" i="15"/>
  <c r="O46" i="15" s="1"/>
  <c r="H46" i="15"/>
  <c r="C46" i="15"/>
  <c r="E46" i="15" s="1"/>
  <c r="M45" i="15"/>
  <c r="H45" i="15"/>
  <c r="C45" i="15"/>
  <c r="M44" i="15"/>
  <c r="O44" i="15" s="1"/>
  <c r="H44" i="15"/>
  <c r="C44" i="15"/>
  <c r="M43" i="15"/>
  <c r="H43" i="15"/>
  <c r="C43" i="15"/>
  <c r="M42" i="15"/>
  <c r="H42" i="15"/>
  <c r="C42" i="15"/>
  <c r="E42" i="15" s="1"/>
  <c r="M41" i="15"/>
  <c r="H41" i="15"/>
  <c r="J41" i="15" s="1"/>
  <c r="C41" i="15"/>
  <c r="M40" i="15"/>
  <c r="O40" i="15" s="1"/>
  <c r="H40" i="15"/>
  <c r="C40" i="15"/>
  <c r="M39" i="15"/>
  <c r="H39" i="15"/>
  <c r="J39" i="15" s="1"/>
  <c r="C39" i="15"/>
  <c r="M38" i="15"/>
  <c r="O38" i="15" s="1"/>
  <c r="H38" i="15"/>
  <c r="C38" i="15"/>
  <c r="E38" i="15" s="1"/>
  <c r="M37" i="15"/>
  <c r="H37" i="15"/>
  <c r="C37" i="15"/>
  <c r="M36" i="15"/>
  <c r="O36" i="15" s="1"/>
  <c r="H36" i="15"/>
  <c r="C36" i="15"/>
  <c r="M35" i="15"/>
  <c r="H35" i="15"/>
  <c r="C35" i="15"/>
  <c r="M24" i="15"/>
  <c r="H24" i="15"/>
  <c r="C20" i="15"/>
  <c r="M23" i="15"/>
  <c r="H23" i="15"/>
  <c r="C19" i="15"/>
  <c r="E19" i="15" s="1"/>
  <c r="M22" i="15"/>
  <c r="H22" i="15"/>
  <c r="J22" i="15" s="1"/>
  <c r="C18" i="15"/>
  <c r="M21" i="15"/>
  <c r="H21" i="15"/>
  <c r="C17" i="15"/>
  <c r="M20" i="15"/>
  <c r="H20" i="15"/>
  <c r="J20" i="15" s="1"/>
  <c r="C16" i="15"/>
  <c r="M19" i="15"/>
  <c r="H19" i="15"/>
  <c r="C15" i="15"/>
  <c r="E15" i="15" s="1"/>
  <c r="M18" i="15"/>
  <c r="H18" i="15"/>
  <c r="C14" i="15"/>
  <c r="M17" i="15"/>
  <c r="H17" i="15"/>
  <c r="C13" i="15"/>
  <c r="E13" i="15" s="1"/>
  <c r="M16" i="15"/>
  <c r="H16" i="15"/>
  <c r="J16" i="15" s="1"/>
  <c r="C12" i="15"/>
  <c r="M15" i="15"/>
  <c r="O15" i="15" s="1"/>
  <c r="H15" i="15"/>
  <c r="C11" i="15"/>
  <c r="M14" i="15"/>
  <c r="H14" i="15"/>
  <c r="C10" i="15"/>
  <c r="M13" i="15"/>
  <c r="O13" i="15" s="1"/>
  <c r="H13" i="15"/>
  <c r="C9" i="15"/>
  <c r="M12" i="15"/>
  <c r="H12" i="15"/>
  <c r="J12" i="15" s="1"/>
  <c r="C8" i="15"/>
  <c r="M11" i="15"/>
  <c r="O11" i="15" s="1"/>
  <c r="H11" i="15"/>
  <c r="C7" i="15"/>
  <c r="E7" i="15" s="1"/>
  <c r="M10" i="15"/>
  <c r="H10" i="15"/>
  <c r="C6" i="15"/>
  <c r="M9" i="15"/>
  <c r="O9" i="15" s="1"/>
  <c r="H9" i="15"/>
  <c r="C5" i="15"/>
  <c r="E5" i="15" s="1"/>
  <c r="M8" i="15"/>
  <c r="H8" i="15"/>
  <c r="J8" i="15" s="1"/>
  <c r="O7" i="15"/>
  <c r="M7" i="15"/>
  <c r="H7" i="15"/>
  <c r="M6" i="15"/>
  <c r="H6" i="15"/>
  <c r="J6" i="15" s="1"/>
  <c r="M5" i="15"/>
  <c r="H5" i="15"/>
  <c r="D38" i="14"/>
  <c r="H53" i="14"/>
  <c r="L54" i="14"/>
  <c r="L50" i="14"/>
  <c r="H15" i="14"/>
  <c r="K54" i="14"/>
  <c r="G54" i="14"/>
  <c r="H54" i="14" s="1"/>
  <c r="C54" i="14"/>
  <c r="D54" i="14" s="1"/>
  <c r="K53" i="14"/>
  <c r="L53" i="14" s="1"/>
  <c r="G53" i="14"/>
  <c r="C53" i="14"/>
  <c r="D53" i="14" s="1"/>
  <c r="K52" i="14"/>
  <c r="L52" i="14" s="1"/>
  <c r="G52" i="14"/>
  <c r="H52" i="14" s="1"/>
  <c r="C52" i="14"/>
  <c r="D52" i="14" s="1"/>
  <c r="K51" i="14"/>
  <c r="L51" i="14" s="1"/>
  <c r="G51" i="14"/>
  <c r="H51" i="14" s="1"/>
  <c r="C51" i="14"/>
  <c r="D51" i="14" s="1"/>
  <c r="K50" i="14"/>
  <c r="G50" i="14"/>
  <c r="H50" i="14" s="1"/>
  <c r="C50" i="14"/>
  <c r="D50" i="14" s="1"/>
  <c r="K49" i="14"/>
  <c r="L49" i="14" s="1"/>
  <c r="G49" i="14"/>
  <c r="H49" i="14" s="1"/>
  <c r="C49" i="14"/>
  <c r="D49" i="14" s="1"/>
  <c r="K48" i="14"/>
  <c r="L48" i="14" s="1"/>
  <c r="G48" i="14"/>
  <c r="H48" i="14" s="1"/>
  <c r="C48" i="14"/>
  <c r="D48" i="14" s="1"/>
  <c r="K47" i="14"/>
  <c r="L47" i="14" s="1"/>
  <c r="G47" i="14"/>
  <c r="H47" i="14" s="1"/>
  <c r="C47" i="14"/>
  <c r="D47" i="14" s="1"/>
  <c r="K46" i="14"/>
  <c r="L46" i="14" s="1"/>
  <c r="G46" i="14"/>
  <c r="H46" i="14" s="1"/>
  <c r="C46" i="14"/>
  <c r="D46" i="14" s="1"/>
  <c r="K45" i="14"/>
  <c r="L45" i="14" s="1"/>
  <c r="G45" i="14"/>
  <c r="H45" i="14" s="1"/>
  <c r="C45" i="14"/>
  <c r="D45" i="14" s="1"/>
  <c r="K44" i="14"/>
  <c r="L44" i="14" s="1"/>
  <c r="G44" i="14"/>
  <c r="H44" i="14" s="1"/>
  <c r="C44" i="14"/>
  <c r="D44" i="14" s="1"/>
  <c r="K43" i="14"/>
  <c r="L43" i="14" s="1"/>
  <c r="G43" i="14"/>
  <c r="H43" i="14" s="1"/>
  <c r="C43" i="14"/>
  <c r="D43" i="14" s="1"/>
  <c r="K42" i="14"/>
  <c r="L42" i="14" s="1"/>
  <c r="G42" i="14"/>
  <c r="H42" i="14" s="1"/>
  <c r="C42" i="14"/>
  <c r="D42" i="14" s="1"/>
  <c r="K41" i="14"/>
  <c r="L41" i="14" s="1"/>
  <c r="G41" i="14"/>
  <c r="H41" i="14" s="1"/>
  <c r="C41" i="14"/>
  <c r="D41" i="14" s="1"/>
  <c r="K40" i="14"/>
  <c r="L40" i="14" s="1"/>
  <c r="G40" i="14"/>
  <c r="H40" i="14" s="1"/>
  <c r="C40" i="14"/>
  <c r="D40" i="14" s="1"/>
  <c r="K39" i="14"/>
  <c r="L39" i="14" s="1"/>
  <c r="G39" i="14"/>
  <c r="H39" i="14" s="1"/>
  <c r="C39" i="14"/>
  <c r="D39" i="14" s="1"/>
  <c r="K38" i="14"/>
  <c r="L38" i="14" s="1"/>
  <c r="G38" i="14"/>
  <c r="H38" i="14" s="1"/>
  <c r="C38" i="14"/>
  <c r="K37" i="14"/>
  <c r="L37" i="14" s="1"/>
  <c r="G37" i="14"/>
  <c r="H37" i="14" s="1"/>
  <c r="C37" i="14"/>
  <c r="D37" i="14" s="1"/>
  <c r="K36" i="14"/>
  <c r="L36" i="14" s="1"/>
  <c r="G36" i="14"/>
  <c r="H36" i="14" s="1"/>
  <c r="C36" i="14"/>
  <c r="D36" i="14" s="1"/>
  <c r="K35" i="14"/>
  <c r="L35" i="14" s="1"/>
  <c r="G35" i="14"/>
  <c r="H35" i="14" s="1"/>
  <c r="C35" i="14"/>
  <c r="D35" i="14" s="1"/>
  <c r="K24" i="14"/>
  <c r="L24" i="14" s="1"/>
  <c r="G24" i="14"/>
  <c r="H24" i="14" s="1"/>
  <c r="C20" i="14"/>
  <c r="D20" i="14" s="1"/>
  <c r="K23" i="14"/>
  <c r="L23" i="14" s="1"/>
  <c r="G23" i="14"/>
  <c r="H23" i="14" s="1"/>
  <c r="C19" i="14"/>
  <c r="D19" i="14" s="1"/>
  <c r="K22" i="14"/>
  <c r="L22" i="14" s="1"/>
  <c r="G22" i="14"/>
  <c r="H22" i="14" s="1"/>
  <c r="C18" i="14"/>
  <c r="D18" i="14" s="1"/>
  <c r="K21" i="14"/>
  <c r="L21" i="14" s="1"/>
  <c r="G21" i="14"/>
  <c r="H21" i="14" s="1"/>
  <c r="C17" i="14"/>
  <c r="D17" i="14" s="1"/>
  <c r="K20" i="14"/>
  <c r="L20" i="14" s="1"/>
  <c r="G20" i="14"/>
  <c r="H20" i="14" s="1"/>
  <c r="C16" i="14"/>
  <c r="D16" i="14" s="1"/>
  <c r="K19" i="14"/>
  <c r="L19" i="14" s="1"/>
  <c r="G19" i="14"/>
  <c r="H19" i="14" s="1"/>
  <c r="C15" i="14"/>
  <c r="D15" i="14" s="1"/>
  <c r="K18" i="14"/>
  <c r="L18" i="14" s="1"/>
  <c r="G18" i="14"/>
  <c r="H18" i="14" s="1"/>
  <c r="C14" i="14"/>
  <c r="D14" i="14" s="1"/>
  <c r="K17" i="14"/>
  <c r="L17" i="14" s="1"/>
  <c r="G17" i="14"/>
  <c r="H17" i="14" s="1"/>
  <c r="C13" i="14"/>
  <c r="D13" i="14" s="1"/>
  <c r="K16" i="14"/>
  <c r="L16" i="14" s="1"/>
  <c r="G16" i="14"/>
  <c r="H16" i="14" s="1"/>
  <c r="C12" i="14"/>
  <c r="D12" i="14" s="1"/>
  <c r="K15" i="14"/>
  <c r="L15" i="14" s="1"/>
  <c r="G15" i="14"/>
  <c r="C11" i="14"/>
  <c r="D11" i="14" s="1"/>
  <c r="K14" i="14"/>
  <c r="L14" i="14" s="1"/>
  <c r="G14" i="14"/>
  <c r="H14" i="14" s="1"/>
  <c r="C10" i="14"/>
  <c r="D10" i="14" s="1"/>
  <c r="K13" i="14"/>
  <c r="L13" i="14" s="1"/>
  <c r="G13" i="14"/>
  <c r="H13" i="14" s="1"/>
  <c r="C9" i="14"/>
  <c r="D9" i="14" s="1"/>
  <c r="K12" i="14"/>
  <c r="L12" i="14" s="1"/>
  <c r="G12" i="14"/>
  <c r="H12" i="14" s="1"/>
  <c r="C8" i="14"/>
  <c r="D8" i="14" s="1"/>
  <c r="K11" i="14"/>
  <c r="L11" i="14" s="1"/>
  <c r="G11" i="14"/>
  <c r="H11" i="14" s="1"/>
  <c r="C7" i="14"/>
  <c r="D7" i="14" s="1"/>
  <c r="K10" i="14"/>
  <c r="L10" i="14" s="1"/>
  <c r="G10" i="14"/>
  <c r="H10" i="14" s="1"/>
  <c r="C6" i="14"/>
  <c r="D6" i="14" s="1"/>
  <c r="K9" i="14"/>
  <c r="L9" i="14" s="1"/>
  <c r="G9" i="14"/>
  <c r="H9" i="14" s="1"/>
  <c r="C5" i="14"/>
  <c r="D5" i="14" s="1"/>
  <c r="K8" i="14"/>
  <c r="L8" i="14" s="1"/>
  <c r="G8" i="14"/>
  <c r="H8" i="14" s="1"/>
  <c r="K7" i="14"/>
  <c r="L7" i="14" s="1"/>
  <c r="G7" i="14"/>
  <c r="H7" i="14" s="1"/>
  <c r="K6" i="14"/>
  <c r="L6" i="14" s="1"/>
  <c r="G6" i="14"/>
  <c r="H6" i="14" s="1"/>
  <c r="K5" i="14"/>
  <c r="L5" i="14" s="1"/>
  <c r="G5" i="14"/>
  <c r="H5" i="14" s="1"/>
  <c r="M35" i="13"/>
  <c r="O35" i="13" s="1"/>
  <c r="M36" i="13"/>
  <c r="O36" i="13" s="1"/>
  <c r="M37" i="13"/>
  <c r="O37" i="13" s="1"/>
  <c r="M38" i="13"/>
  <c r="O38" i="13" s="1"/>
  <c r="M39" i="13"/>
  <c r="O39" i="13" s="1"/>
  <c r="M40" i="13"/>
  <c r="O40" i="13" s="1"/>
  <c r="M41" i="13"/>
  <c r="O41" i="13" s="1"/>
  <c r="M42" i="13"/>
  <c r="O42" i="13" s="1"/>
  <c r="M43" i="13"/>
  <c r="O43" i="13" s="1"/>
  <c r="M44" i="13"/>
  <c r="O44" i="13" s="1"/>
  <c r="M45" i="13"/>
  <c r="O45" i="13" s="1"/>
  <c r="M46" i="13"/>
  <c r="O46" i="13" s="1"/>
  <c r="M47" i="13"/>
  <c r="O47" i="13" s="1"/>
  <c r="M48" i="13"/>
  <c r="O48" i="13" s="1"/>
  <c r="M49" i="13"/>
  <c r="O49" i="13" s="1"/>
  <c r="M50" i="13"/>
  <c r="O50" i="13" s="1"/>
  <c r="M51" i="13"/>
  <c r="O51" i="13" s="1"/>
  <c r="M52" i="13"/>
  <c r="O52" i="13" s="1"/>
  <c r="M53" i="13"/>
  <c r="O53" i="13" s="1"/>
  <c r="M54" i="13"/>
  <c r="O54" i="13" s="1"/>
  <c r="H54" i="13"/>
  <c r="J54" i="13" s="1"/>
  <c r="C54" i="13"/>
  <c r="E54" i="13" s="1"/>
  <c r="H53" i="13"/>
  <c r="J53" i="13" s="1"/>
  <c r="C53" i="13"/>
  <c r="E53" i="13" s="1"/>
  <c r="H52" i="13"/>
  <c r="J52" i="13" s="1"/>
  <c r="C52" i="13"/>
  <c r="E52" i="13" s="1"/>
  <c r="H51" i="13"/>
  <c r="J51" i="13" s="1"/>
  <c r="C51" i="13"/>
  <c r="E51" i="13" s="1"/>
  <c r="H50" i="13"/>
  <c r="J50" i="13" s="1"/>
  <c r="C50" i="13"/>
  <c r="E50" i="13" s="1"/>
  <c r="H49" i="13"/>
  <c r="J49" i="13" s="1"/>
  <c r="C49" i="13"/>
  <c r="E49" i="13" s="1"/>
  <c r="H48" i="13"/>
  <c r="J48" i="13" s="1"/>
  <c r="C48" i="13"/>
  <c r="E48" i="13" s="1"/>
  <c r="H47" i="13"/>
  <c r="J47" i="13" s="1"/>
  <c r="C47" i="13"/>
  <c r="E47" i="13" s="1"/>
  <c r="H46" i="13"/>
  <c r="J46" i="13" s="1"/>
  <c r="C46" i="13"/>
  <c r="E46" i="13" s="1"/>
  <c r="H45" i="13"/>
  <c r="J45" i="13" s="1"/>
  <c r="C45" i="13"/>
  <c r="E45" i="13" s="1"/>
  <c r="H44" i="13"/>
  <c r="J44" i="13" s="1"/>
  <c r="C44" i="13"/>
  <c r="E44" i="13" s="1"/>
  <c r="H43" i="13"/>
  <c r="J43" i="13" s="1"/>
  <c r="C43" i="13"/>
  <c r="E43" i="13" s="1"/>
  <c r="H42" i="13"/>
  <c r="J42" i="13" s="1"/>
  <c r="C42" i="13"/>
  <c r="E42" i="13" s="1"/>
  <c r="H41" i="13"/>
  <c r="J41" i="13" s="1"/>
  <c r="C41" i="13"/>
  <c r="E41" i="13" s="1"/>
  <c r="H40" i="13"/>
  <c r="J40" i="13" s="1"/>
  <c r="C40" i="13"/>
  <c r="E40" i="13" s="1"/>
  <c r="H39" i="13"/>
  <c r="J39" i="13" s="1"/>
  <c r="C39" i="13"/>
  <c r="E39" i="13" s="1"/>
  <c r="H38" i="13"/>
  <c r="J38" i="13" s="1"/>
  <c r="C38" i="13"/>
  <c r="E38" i="13" s="1"/>
  <c r="H37" i="13"/>
  <c r="J37" i="13" s="1"/>
  <c r="C37" i="13"/>
  <c r="E37" i="13" s="1"/>
  <c r="H36" i="13"/>
  <c r="J36" i="13" s="1"/>
  <c r="C36" i="13"/>
  <c r="E36" i="13" s="1"/>
  <c r="H35" i="13"/>
  <c r="J35" i="13" s="1"/>
  <c r="C35" i="13"/>
  <c r="E35" i="13" s="1"/>
  <c r="M24" i="13"/>
  <c r="O24" i="13" s="1"/>
  <c r="M23" i="13"/>
  <c r="O23" i="13" s="1"/>
  <c r="M22" i="13"/>
  <c r="O22" i="13" s="1"/>
  <c r="M21" i="13"/>
  <c r="O21" i="13" s="1"/>
  <c r="M20" i="13"/>
  <c r="O20" i="13" s="1"/>
  <c r="M19" i="13"/>
  <c r="O19" i="13" s="1"/>
  <c r="M18" i="13"/>
  <c r="O18" i="13" s="1"/>
  <c r="M17" i="13"/>
  <c r="O17" i="13" s="1"/>
  <c r="M16" i="13"/>
  <c r="O16" i="13" s="1"/>
  <c r="M15" i="13"/>
  <c r="O15" i="13" s="1"/>
  <c r="M14" i="13"/>
  <c r="O14" i="13" s="1"/>
  <c r="M13" i="13"/>
  <c r="O13" i="13" s="1"/>
  <c r="M12" i="13"/>
  <c r="O12" i="13" s="1"/>
  <c r="M11" i="13"/>
  <c r="O11" i="13" s="1"/>
  <c r="M10" i="13"/>
  <c r="O10" i="13" s="1"/>
  <c r="M9" i="13"/>
  <c r="O9" i="13" s="1"/>
  <c r="M8" i="13"/>
  <c r="O8" i="13" s="1"/>
  <c r="M7" i="13"/>
  <c r="O7" i="13" s="1"/>
  <c r="M6" i="13"/>
  <c r="O6" i="13" s="1"/>
  <c r="M5" i="13"/>
  <c r="O5" i="13" s="1"/>
  <c r="H24" i="13"/>
  <c r="J24" i="13" s="1"/>
  <c r="H23" i="13"/>
  <c r="J23" i="13" s="1"/>
  <c r="H22" i="13"/>
  <c r="J22" i="13" s="1"/>
  <c r="H21" i="13"/>
  <c r="J21" i="13" s="1"/>
  <c r="H20" i="13"/>
  <c r="J20" i="13" s="1"/>
  <c r="H19" i="13"/>
  <c r="J19" i="13" s="1"/>
  <c r="H18" i="13"/>
  <c r="J18" i="13" s="1"/>
  <c r="H17" i="13"/>
  <c r="J17" i="13" s="1"/>
  <c r="H16" i="13"/>
  <c r="J16" i="13" s="1"/>
  <c r="H15" i="13"/>
  <c r="J15" i="13" s="1"/>
  <c r="H14" i="13"/>
  <c r="J14" i="13" s="1"/>
  <c r="H13" i="13"/>
  <c r="J13" i="13" s="1"/>
  <c r="H12" i="13"/>
  <c r="J12" i="13" s="1"/>
  <c r="H11" i="13"/>
  <c r="J11" i="13" s="1"/>
  <c r="H10" i="13"/>
  <c r="J10" i="13" s="1"/>
  <c r="H9" i="13"/>
  <c r="J9" i="13" s="1"/>
  <c r="H8" i="13"/>
  <c r="J8" i="13" s="1"/>
  <c r="H7" i="13"/>
  <c r="J7" i="13" s="1"/>
  <c r="H6" i="13"/>
  <c r="J6" i="13" s="1"/>
  <c r="H5" i="13"/>
  <c r="J5" i="13" s="1"/>
  <c r="C20" i="13"/>
  <c r="C19" i="13"/>
  <c r="E19" i="13" s="1"/>
  <c r="C18" i="13"/>
  <c r="C17" i="13"/>
  <c r="E17" i="13" s="1"/>
  <c r="C16" i="13"/>
  <c r="C15" i="13"/>
  <c r="E15" i="13" s="1"/>
  <c r="C14" i="13"/>
  <c r="E14" i="13" s="1"/>
  <c r="C13" i="13"/>
  <c r="E13" i="13" s="1"/>
  <c r="C12" i="13"/>
  <c r="C11" i="13"/>
  <c r="E11" i="13" s="1"/>
  <c r="C10" i="13"/>
  <c r="E10" i="13" s="1"/>
  <c r="C9" i="13"/>
  <c r="E9" i="13" s="1"/>
  <c r="C8" i="13"/>
  <c r="E8" i="13" s="1"/>
  <c r="C7" i="13"/>
  <c r="E7" i="13" s="1"/>
  <c r="C6" i="13"/>
  <c r="C5" i="13"/>
  <c r="E5" i="13" s="1"/>
  <c r="O21" i="15" l="1"/>
  <c r="E8" i="15"/>
  <c r="E6" i="15"/>
  <c r="E12" i="15"/>
  <c r="E11" i="15"/>
  <c r="O22" i="15"/>
  <c r="O23" i="15"/>
  <c r="E35" i="15"/>
  <c r="J37" i="15"/>
  <c r="J43" i="15"/>
  <c r="E9" i="15"/>
  <c r="J35" i="15"/>
  <c r="J42" i="15"/>
  <c r="O50" i="15"/>
  <c r="E52" i="15"/>
  <c r="O25" i="15"/>
  <c r="O29" i="15"/>
  <c r="J5" i="15"/>
  <c r="J9" i="15"/>
  <c r="J13" i="15"/>
  <c r="E53" i="15"/>
  <c r="E57" i="15"/>
  <c r="O43" i="15"/>
  <c r="O47" i="15"/>
  <c r="J17" i="15"/>
  <c r="O19" i="15"/>
  <c r="E17" i="15"/>
  <c r="O42" i="15"/>
  <c r="E44" i="15"/>
  <c r="E45" i="15"/>
  <c r="E48" i="15"/>
  <c r="E49" i="15"/>
  <c r="J53" i="15"/>
  <c r="O5" i="15"/>
  <c r="E58" i="15"/>
  <c r="O17" i="15"/>
  <c r="J21" i="15"/>
  <c r="E36" i="15"/>
  <c r="E37" i="15"/>
  <c r="E40" i="15"/>
  <c r="E41" i="15"/>
  <c r="J44" i="15"/>
  <c r="J45" i="15"/>
  <c r="J48" i="15"/>
  <c r="J51" i="15"/>
  <c r="J26" i="15"/>
  <c r="O27" i="15"/>
  <c r="E16" i="15"/>
  <c r="E20" i="15"/>
  <c r="E24" i="15"/>
  <c r="J7" i="15"/>
  <c r="J11" i="15"/>
  <c r="J15" i="15"/>
  <c r="J19" i="15"/>
  <c r="J23" i="15"/>
  <c r="O10" i="15"/>
  <c r="O18" i="15"/>
  <c r="E39" i="15"/>
  <c r="E43" i="15"/>
  <c r="E47" i="15"/>
  <c r="E51" i="15"/>
  <c r="E55" i="15"/>
  <c r="E59" i="15"/>
  <c r="J46" i="15"/>
  <c r="J58" i="15"/>
  <c r="O37" i="15"/>
  <c r="O49" i="15"/>
  <c r="O53" i="15"/>
  <c r="O45" i="15"/>
  <c r="O51" i="15"/>
  <c r="O35" i="15"/>
  <c r="O39" i="15"/>
  <c r="O41" i="15"/>
  <c r="J36" i="15"/>
  <c r="J38" i="15"/>
  <c r="J40" i="15"/>
  <c r="J50" i="15"/>
  <c r="J52" i="15"/>
  <c r="J54" i="15"/>
  <c r="J56" i="15"/>
  <c r="O8" i="15"/>
  <c r="O12" i="15"/>
  <c r="O14" i="15"/>
  <c r="O16" i="15"/>
  <c r="O24" i="15"/>
  <c r="O6" i="15"/>
  <c r="O20" i="15"/>
  <c r="O28" i="15"/>
  <c r="J24" i="15"/>
  <c r="J28" i="15"/>
  <c r="J10" i="15"/>
  <c r="J18" i="15"/>
  <c r="E18" i="15"/>
  <c r="E10" i="15"/>
  <c r="E14" i="15"/>
  <c r="E22" i="15"/>
  <c r="E6" i="13"/>
  <c r="E20" i="13"/>
  <c r="E18" i="13"/>
  <c r="E16" i="13"/>
  <c r="E12" i="13"/>
</calcChain>
</file>

<file path=xl/sharedStrings.xml><?xml version="1.0" encoding="utf-8"?>
<sst xmlns="http://schemas.openxmlformats.org/spreadsheetml/2006/main" count="84" uniqueCount="8">
  <si>
    <t>Kapacita služby</t>
  </si>
  <si>
    <t>Vzorec 80/30</t>
  </si>
  <si>
    <t>MPS</t>
  </si>
  <si>
    <t>Vzorec              80/30 x KSS</t>
  </si>
  <si>
    <r>
      <t xml:space="preserve">Minimální personální standardy (MPS) pracovníků přímé sociální péče pro DOZP                                   </t>
    </r>
    <r>
      <rPr>
        <sz val="11"/>
        <rFont val="Arial"/>
        <family val="2"/>
        <charset val="238"/>
      </rPr>
      <t xml:space="preserve">(PSS + SP) </t>
    </r>
  </si>
  <si>
    <r>
      <t xml:space="preserve">Minimální personální standardy (MPS) pracovníků přímé sociální péče pro DZR                                   </t>
    </r>
    <r>
      <rPr>
        <sz val="11"/>
        <rFont val="Arial"/>
        <family val="2"/>
        <charset val="238"/>
      </rPr>
      <t xml:space="preserve">(PSS + SP) </t>
    </r>
  </si>
  <si>
    <r>
      <t xml:space="preserve">Minimální personální standardy (MPS) pracovníků přímé sociální péče pro DpS                                   </t>
    </r>
    <r>
      <rPr>
        <sz val="11"/>
        <rFont val="Arial"/>
        <family val="2"/>
        <charset val="238"/>
      </rPr>
      <t xml:space="preserve">(PSS + SP) </t>
    </r>
  </si>
  <si>
    <t>Vzorec               80/30 x KSS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</si>
</sst>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2" fontId="0" fillId="0" borderId="0" xfId="0" applyNumberFormat="1" applyFill="1" applyBorder="1" applyAlignment="1"/>
    <xf numFmtId="164" fontId="0" fillId="0" borderId="0" xfId="0" applyNumberFormat="1" applyFill="1" applyBorder="1" applyAlignment="1"/>
    <xf numFmtId="165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1" xfId="0" applyNumberFormat="1" applyFill="1" applyBorder="1" applyAlignment="1"/>
    <xf numFmtId="164" fontId="0" fillId="0" borderId="1" xfId="0" applyNumberFormat="1" applyFill="1" applyBorder="1" applyAlignment="1"/>
    <xf numFmtId="2" fontId="0" fillId="0" borderId="6" xfId="0" applyNumberFormat="1" applyFill="1" applyBorder="1" applyAlignment="1"/>
    <xf numFmtId="164" fontId="0" fillId="0" borderId="6" xfId="0" applyNumberFormat="1" applyFill="1" applyBorder="1" applyAlignment="1"/>
    <xf numFmtId="2" fontId="0" fillId="0" borderId="10" xfId="0" applyNumberFormat="1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17" xfId="0" applyFill="1" applyBorder="1" applyAlignment="1"/>
    <xf numFmtId="2" fontId="0" fillId="0" borderId="0" xfId="0" applyNumberFormat="1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165" fontId="1" fillId="2" borderId="9" xfId="0" applyNumberFormat="1" applyFont="1" applyFill="1" applyBorder="1" applyAlignment="1"/>
    <xf numFmtId="165" fontId="1" fillId="2" borderId="7" xfId="0" applyNumberFormat="1" applyFont="1" applyFill="1" applyBorder="1" applyAlignment="1"/>
    <xf numFmtId="165" fontId="1" fillId="2" borderId="11" xfId="0" applyNumberFormat="1" applyFont="1" applyFill="1" applyBorder="1" applyAlignment="1"/>
    <xf numFmtId="165" fontId="1" fillId="2" borderId="12" xfId="0" applyNumberFormat="1" applyFont="1" applyFill="1" applyBorder="1" applyAlignment="1"/>
    <xf numFmtId="165" fontId="1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FF7C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9"/>
  <sheetViews>
    <sheetView topLeftCell="A13" workbookViewId="0">
      <selection activeCell="D46" sqref="D46"/>
    </sheetView>
  </sheetViews>
  <sheetFormatPr defaultRowHeight="12.75" x14ac:dyDescent="0.2"/>
  <cols>
    <col min="1" max="1" width="1.42578125" customWidth="1"/>
    <col min="2" max="2" width="8.7109375" customWidth="1"/>
    <col min="3" max="3" width="10.28515625" customWidth="1"/>
    <col min="4" max="4" width="11.7109375" customWidth="1"/>
    <col min="5" max="5" width="14.7109375" customWidth="1"/>
    <col min="6" max="6" width="3.7109375" customWidth="1"/>
    <col min="7" max="7" width="8.7109375" customWidth="1"/>
    <col min="8" max="8" width="10.28515625" customWidth="1"/>
    <col min="9" max="9" width="11.7109375" customWidth="1"/>
    <col min="10" max="10" width="14.7109375" customWidth="1"/>
    <col min="11" max="11" width="3.7109375" customWidth="1"/>
    <col min="12" max="12" width="8.7109375" customWidth="1"/>
    <col min="13" max="13" width="10.28515625" customWidth="1"/>
    <col min="14" max="14" width="11.7109375" customWidth="1"/>
    <col min="15" max="15" width="14.7109375" customWidth="1"/>
  </cols>
  <sheetData>
    <row r="1" spans="2:15" ht="13.5" thickBot="1" x14ac:dyDescent="0.25"/>
    <row r="2" spans="2:15" ht="51" customHeight="1" thickBot="1" x14ac:dyDescent="0.25">
      <c r="B2" s="27" t="s">
        <v>4</v>
      </c>
      <c r="C2" s="28"/>
      <c r="D2" s="28"/>
      <c r="E2" s="29"/>
      <c r="G2" s="27" t="s">
        <v>4</v>
      </c>
      <c r="H2" s="28"/>
      <c r="I2" s="28"/>
      <c r="J2" s="29"/>
      <c r="L2" s="27" t="s">
        <v>4</v>
      </c>
      <c r="M2" s="28"/>
      <c r="N2" s="28"/>
      <c r="O2" s="29"/>
    </row>
    <row r="3" spans="2:15" ht="53.25" customHeight="1" x14ac:dyDescent="0.2">
      <c r="B3" s="14" t="s">
        <v>0</v>
      </c>
      <c r="C3" s="6" t="s">
        <v>1</v>
      </c>
      <c r="D3" s="6" t="s">
        <v>3</v>
      </c>
      <c r="E3" s="20" t="s">
        <v>2</v>
      </c>
      <c r="G3" s="14" t="s">
        <v>0</v>
      </c>
      <c r="H3" s="6" t="s">
        <v>1</v>
      </c>
      <c r="I3" s="6" t="s">
        <v>3</v>
      </c>
      <c r="J3" s="20" t="s">
        <v>2</v>
      </c>
      <c r="L3" s="14" t="s">
        <v>0</v>
      </c>
      <c r="M3" s="6" t="s">
        <v>1</v>
      </c>
      <c r="N3" s="6" t="s">
        <v>3</v>
      </c>
      <c r="O3" s="20" t="s">
        <v>2</v>
      </c>
    </row>
    <row r="4" spans="2:15" ht="13.5" thickBot="1" x14ac:dyDescent="0.25">
      <c r="B4" s="15">
        <v>1</v>
      </c>
      <c r="C4" s="8">
        <v>3</v>
      </c>
      <c r="D4" s="7">
        <v>3</v>
      </c>
      <c r="E4" s="21">
        <v>4</v>
      </c>
      <c r="G4" s="15">
        <v>1</v>
      </c>
      <c r="H4" s="8">
        <v>3</v>
      </c>
      <c r="I4" s="7">
        <v>3</v>
      </c>
      <c r="J4" s="21">
        <v>4</v>
      </c>
      <c r="L4" s="15">
        <v>1</v>
      </c>
      <c r="M4" s="8">
        <v>3</v>
      </c>
      <c r="N4" s="7">
        <v>3</v>
      </c>
      <c r="O4" s="21">
        <v>4</v>
      </c>
    </row>
    <row r="5" spans="2:15" ht="15" customHeight="1" x14ac:dyDescent="0.2">
      <c r="B5" s="16">
        <v>10</v>
      </c>
      <c r="C5" s="9">
        <f t="shared" ref="C5:C22" si="0">0.8*30*(B5/80)+0.2*30*((SQRT(B5/80)))</f>
        <v>5.1213203435596428</v>
      </c>
      <c r="D5" s="10">
        <f>C5*1.176</f>
        <v>6.0226727240261395</v>
      </c>
      <c r="E5" s="22">
        <f t="shared" ref="E5:E22" si="1">D5*0.85</f>
        <v>5.1192718154222181</v>
      </c>
      <c r="G5" s="16">
        <v>31</v>
      </c>
      <c r="H5" s="9">
        <f t="shared" ref="H5:H26" si="2">0.8*30*(G5/80)+0.2*30*((SQRT(G5/80)))</f>
        <v>13.03496987939662</v>
      </c>
      <c r="I5" s="10">
        <f>H5*1.176</f>
        <v>15.329124578170424</v>
      </c>
      <c r="J5" s="22">
        <f t="shared" ref="J5:J26" si="3">I5*0.85</f>
        <v>13.029755891444859</v>
      </c>
      <c r="L5" s="16">
        <v>56</v>
      </c>
      <c r="M5" s="9">
        <f t="shared" ref="M5:M26" si="4">0.8*30*(L5/80)+0.2*30*((SQRT(L5/80)))</f>
        <v>21.819960159204449</v>
      </c>
      <c r="N5" s="10">
        <f>M5*1.176</f>
        <v>25.66027314722443</v>
      </c>
      <c r="O5" s="22">
        <f t="shared" ref="O5:O26" si="5">N5*0.85</f>
        <v>21.811232175140766</v>
      </c>
    </row>
    <row r="6" spans="2:15" ht="15" customHeight="1" x14ac:dyDescent="0.2">
      <c r="B6" s="16">
        <v>11</v>
      </c>
      <c r="C6" s="9">
        <f t="shared" si="0"/>
        <v>5.5248595461286989</v>
      </c>
      <c r="D6" s="10">
        <f t="shared" ref="D6:D25" si="6">C6*1.176</f>
        <v>6.4972348262473494</v>
      </c>
      <c r="E6" s="22">
        <f t="shared" si="1"/>
        <v>5.5226496023102465</v>
      </c>
      <c r="G6" s="16">
        <v>32</v>
      </c>
      <c r="H6" s="9">
        <f t="shared" si="2"/>
        <v>13.394733192202057</v>
      </c>
      <c r="I6" s="10">
        <f t="shared" ref="I6:I29" si="7">H6*1.176</f>
        <v>15.752206234029618</v>
      </c>
      <c r="J6" s="22">
        <f t="shared" si="3"/>
        <v>13.389375298925176</v>
      </c>
      <c r="L6" s="16">
        <v>57</v>
      </c>
      <c r="M6" s="9">
        <f t="shared" si="4"/>
        <v>22.164582904840241</v>
      </c>
      <c r="N6" s="10">
        <f t="shared" ref="N6:N29" si="8">M6*1.176</f>
        <v>26.065549496092121</v>
      </c>
      <c r="O6" s="22">
        <f t="shared" si="5"/>
        <v>22.155717071678303</v>
      </c>
    </row>
    <row r="7" spans="2:15" ht="15" customHeight="1" x14ac:dyDescent="0.2">
      <c r="B7" s="16">
        <v>12</v>
      </c>
      <c r="C7" s="9">
        <f t="shared" si="0"/>
        <v>5.9237900077244499</v>
      </c>
      <c r="D7" s="10">
        <f t="shared" si="6"/>
        <v>6.9663770490839525</v>
      </c>
      <c r="E7" s="22">
        <f t="shared" si="1"/>
        <v>5.9214204917213591</v>
      </c>
      <c r="G7" s="16">
        <v>33</v>
      </c>
      <c r="H7" s="9">
        <f t="shared" si="2"/>
        <v>13.753569773599537</v>
      </c>
      <c r="I7" s="10">
        <f t="shared" si="7"/>
        <v>16.174198053753056</v>
      </c>
      <c r="J7" s="22">
        <f t="shared" si="3"/>
        <v>13.748068345690097</v>
      </c>
      <c r="L7" s="16">
        <v>58</v>
      </c>
      <c r="M7" s="9">
        <f t="shared" si="4"/>
        <v>22.508815909777919</v>
      </c>
      <c r="N7" s="10">
        <f t="shared" si="8"/>
        <v>26.470367509898832</v>
      </c>
      <c r="O7" s="22">
        <f t="shared" si="5"/>
        <v>22.499812383414007</v>
      </c>
    </row>
    <row r="8" spans="2:15" ht="15" customHeight="1" x14ac:dyDescent="0.2">
      <c r="B8" s="16">
        <v>13</v>
      </c>
      <c r="C8" s="9">
        <f t="shared" si="0"/>
        <v>6.3186773244895651</v>
      </c>
      <c r="D8" s="10">
        <f t="shared" si="6"/>
        <v>7.4307645335997279</v>
      </c>
      <c r="E8" s="22">
        <f t="shared" si="1"/>
        <v>6.3161498535597689</v>
      </c>
      <c r="G8" s="16">
        <v>34</v>
      </c>
      <c r="H8" s="9">
        <f t="shared" si="2"/>
        <v>14.111521443121589</v>
      </c>
      <c r="I8" s="10">
        <f t="shared" si="7"/>
        <v>16.595149217110986</v>
      </c>
      <c r="J8" s="22">
        <f t="shared" si="3"/>
        <v>14.105876834544338</v>
      </c>
      <c r="L8" s="16">
        <v>59</v>
      </c>
      <c r="M8" s="9">
        <f t="shared" si="4"/>
        <v>22.852669211195305</v>
      </c>
      <c r="N8" s="10">
        <f t="shared" si="8"/>
        <v>26.874738992365678</v>
      </c>
      <c r="O8" s="22">
        <f t="shared" si="5"/>
        <v>22.843528143510827</v>
      </c>
    </row>
    <row r="9" spans="2:15" ht="15" customHeight="1" x14ac:dyDescent="0.2">
      <c r="B9" s="16">
        <v>14</v>
      </c>
      <c r="C9" s="9">
        <f t="shared" si="0"/>
        <v>6.709980079602226</v>
      </c>
      <c r="D9" s="10">
        <f t="shared" si="6"/>
        <v>7.8909365736122172</v>
      </c>
      <c r="E9" s="22">
        <f t="shared" si="1"/>
        <v>6.7072960875703842</v>
      </c>
      <c r="G9" s="16">
        <v>35</v>
      </c>
      <c r="H9" s="9">
        <f t="shared" si="2"/>
        <v>14.468626966596887</v>
      </c>
      <c r="I9" s="10">
        <f t="shared" si="7"/>
        <v>17.015105312717939</v>
      </c>
      <c r="J9" s="22">
        <f t="shared" si="3"/>
        <v>14.462839515810247</v>
      </c>
      <c r="L9" s="16">
        <v>60</v>
      </c>
      <c r="M9" s="9">
        <f t="shared" si="4"/>
        <v>23.196152422706632</v>
      </c>
      <c r="N9" s="10">
        <f t="shared" si="8"/>
        <v>27.278675249102999</v>
      </c>
      <c r="O9" s="22">
        <f t="shared" si="5"/>
        <v>23.18687396173755</v>
      </c>
    </row>
    <row r="10" spans="2:15" ht="15" customHeight="1" x14ac:dyDescent="0.2">
      <c r="B10" s="16">
        <v>15</v>
      </c>
      <c r="C10" s="9">
        <f t="shared" si="0"/>
        <v>7.098076211353316</v>
      </c>
      <c r="D10" s="10">
        <f t="shared" si="6"/>
        <v>8.3473376245514999</v>
      </c>
      <c r="E10" s="22">
        <f t="shared" si="1"/>
        <v>7.0952369808687745</v>
      </c>
      <c r="G10" s="16">
        <v>36</v>
      </c>
      <c r="H10" s="9">
        <f t="shared" si="2"/>
        <v>14.824922359499622</v>
      </c>
      <c r="I10" s="10">
        <f t="shared" si="7"/>
        <v>17.434108694771556</v>
      </c>
      <c r="J10" s="22">
        <f t="shared" si="3"/>
        <v>14.818992390555822</v>
      </c>
      <c r="L10" s="16">
        <v>61</v>
      </c>
      <c r="M10" s="9">
        <f t="shared" si="4"/>
        <v>23.539274758971892</v>
      </c>
      <c r="N10" s="10">
        <f t="shared" si="8"/>
        <v>27.682187116550942</v>
      </c>
      <c r="O10" s="22">
        <f t="shared" si="5"/>
        <v>23.5298590490683</v>
      </c>
    </row>
    <row r="11" spans="2:15" ht="15" customHeight="1" x14ac:dyDescent="0.2">
      <c r="B11" s="16">
        <v>16</v>
      </c>
      <c r="C11" s="9">
        <f t="shared" si="0"/>
        <v>7.4832815729997488</v>
      </c>
      <c r="D11" s="10">
        <f t="shared" si="6"/>
        <v>8.8003391298477034</v>
      </c>
      <c r="E11" s="22">
        <f t="shared" si="1"/>
        <v>7.4802882603705481</v>
      </c>
      <c r="G11" s="16">
        <v>37</v>
      </c>
      <c r="H11" s="9">
        <f t="shared" si="2"/>
        <v>15.180441152620634</v>
      </c>
      <c r="I11" s="10">
        <f t="shared" si="7"/>
        <v>17.852198795481865</v>
      </c>
      <c r="J11" s="22">
        <f t="shared" si="3"/>
        <v>15.174368976159585</v>
      </c>
      <c r="L11" s="16">
        <v>62</v>
      </c>
      <c r="M11" s="9">
        <f t="shared" si="4"/>
        <v>23.882045058497702</v>
      </c>
      <c r="N11" s="10">
        <f t="shared" si="8"/>
        <v>28.085284988793298</v>
      </c>
      <c r="O11" s="22">
        <f t="shared" si="5"/>
        <v>23.872492240474301</v>
      </c>
    </row>
    <row r="12" spans="2:15" ht="15" customHeight="1" x14ac:dyDescent="0.2">
      <c r="B12" s="16">
        <v>17</v>
      </c>
      <c r="C12" s="9">
        <f t="shared" si="0"/>
        <v>7.8658633371878661</v>
      </c>
      <c r="D12" s="10">
        <f t="shared" si="6"/>
        <v>9.2502552845329298</v>
      </c>
      <c r="E12" s="22">
        <f t="shared" si="1"/>
        <v>7.8627169918529898</v>
      </c>
      <c r="G12" s="16">
        <v>38</v>
      </c>
      <c r="H12" s="9">
        <f t="shared" si="2"/>
        <v>15.535214625627065</v>
      </c>
      <c r="I12" s="10">
        <f t="shared" si="7"/>
        <v>18.269412399737426</v>
      </c>
      <c r="J12" s="22">
        <f t="shared" si="3"/>
        <v>15.529000539776812</v>
      </c>
      <c r="L12" s="16">
        <v>63</v>
      </c>
      <c r="M12" s="9">
        <f t="shared" si="4"/>
        <v>24.224471804789651</v>
      </c>
      <c r="N12" s="10">
        <f t="shared" si="8"/>
        <v>28.487978842432629</v>
      </c>
      <c r="O12" s="22">
        <f t="shared" si="5"/>
        <v>24.214782016067733</v>
      </c>
    </row>
    <row r="13" spans="2:15" ht="15" customHeight="1" x14ac:dyDescent="0.2">
      <c r="B13" s="16">
        <v>18</v>
      </c>
      <c r="C13" s="9">
        <f t="shared" si="0"/>
        <v>8.2460498941515414</v>
      </c>
      <c r="D13" s="10">
        <f t="shared" si="6"/>
        <v>9.6973546755222113</v>
      </c>
      <c r="E13" s="22">
        <f t="shared" si="1"/>
        <v>8.242751474193879</v>
      </c>
      <c r="G13" s="16">
        <v>39</v>
      </c>
      <c r="H13" s="9">
        <f t="shared" si="2"/>
        <v>15.889272013130682</v>
      </c>
      <c r="I13" s="10">
        <f t="shared" si="7"/>
        <v>18.68578388744168</v>
      </c>
      <c r="J13" s="22">
        <f t="shared" si="3"/>
        <v>15.882916304325427</v>
      </c>
      <c r="L13" s="16">
        <v>64</v>
      </c>
      <c r="M13" s="9">
        <f t="shared" si="4"/>
        <v>24.566563145999499</v>
      </c>
      <c r="N13" s="10">
        <f t="shared" si="8"/>
        <v>28.89027825969541</v>
      </c>
      <c r="O13" s="22">
        <f t="shared" si="5"/>
        <v>24.556736520741097</v>
      </c>
    </row>
    <row r="14" spans="2:15" ht="15" customHeight="1" x14ac:dyDescent="0.2">
      <c r="B14" s="16">
        <v>19</v>
      </c>
      <c r="C14" s="9">
        <f t="shared" si="0"/>
        <v>8.6240383034426884</v>
      </c>
      <c r="D14" s="10">
        <f t="shared" si="6"/>
        <v>10.141869044848601</v>
      </c>
      <c r="E14" s="22">
        <f t="shared" si="1"/>
        <v>8.6205886881213107</v>
      </c>
      <c r="G14" s="16">
        <v>40</v>
      </c>
      <c r="H14" s="9">
        <f t="shared" si="2"/>
        <v>16.242640687119284</v>
      </c>
      <c r="I14" s="10">
        <f t="shared" si="7"/>
        <v>19.101345448052278</v>
      </c>
      <c r="J14" s="22">
        <f t="shared" si="3"/>
        <v>16.236143630844435</v>
      </c>
      <c r="L14" s="16">
        <v>65</v>
      </c>
      <c r="M14" s="9">
        <f t="shared" si="4"/>
        <v>24.908326913195985</v>
      </c>
      <c r="N14" s="10">
        <f t="shared" si="8"/>
        <v>29.292192449918478</v>
      </c>
      <c r="O14" s="22">
        <f t="shared" si="5"/>
        <v>24.898363582430704</v>
      </c>
    </row>
    <row r="15" spans="2:15" ht="15" customHeight="1" x14ac:dyDescent="0.2">
      <c r="B15" s="16">
        <v>20</v>
      </c>
      <c r="C15" s="9">
        <f t="shared" si="0"/>
        <v>9</v>
      </c>
      <c r="D15" s="10">
        <f t="shared" si="6"/>
        <v>10.584</v>
      </c>
      <c r="E15" s="22">
        <f t="shared" si="1"/>
        <v>8.9963999999999995</v>
      </c>
      <c r="G15" s="16">
        <v>41</v>
      </c>
      <c r="H15" s="9">
        <f t="shared" si="2"/>
        <v>16.595346318982905</v>
      </c>
      <c r="I15" s="10">
        <f t="shared" si="7"/>
        <v>19.516127271123896</v>
      </c>
      <c r="J15" s="22">
        <f t="shared" si="3"/>
        <v>16.58870818045531</v>
      </c>
      <c r="L15" s="16">
        <v>66</v>
      </c>
      <c r="M15" s="9">
        <f t="shared" si="4"/>
        <v>25.249770637375484</v>
      </c>
      <c r="N15" s="10">
        <f t="shared" si="8"/>
        <v>29.693730269553566</v>
      </c>
      <c r="O15" s="22">
        <f t="shared" si="5"/>
        <v>25.23967072912053</v>
      </c>
    </row>
    <row r="16" spans="2:15" ht="15" customHeight="1" x14ac:dyDescent="0.2">
      <c r="B16" s="16">
        <v>21</v>
      </c>
      <c r="C16" s="9">
        <f t="shared" si="0"/>
        <v>9.3740852297878803</v>
      </c>
      <c r="D16" s="10">
        <f t="shared" si="6"/>
        <v>11.023924230230547</v>
      </c>
      <c r="E16" s="22">
        <f t="shared" si="1"/>
        <v>9.3703355956959644</v>
      </c>
      <c r="G16" s="16">
        <v>42</v>
      </c>
      <c r="H16" s="9">
        <f t="shared" si="2"/>
        <v>16.947413023856832</v>
      </c>
      <c r="I16" s="10">
        <f t="shared" si="7"/>
        <v>19.930157716055632</v>
      </c>
      <c r="J16" s="22">
        <f t="shared" si="3"/>
        <v>16.940634058647287</v>
      </c>
      <c r="L16" s="16">
        <v>67</v>
      </c>
      <c r="M16" s="9">
        <f t="shared" si="4"/>
        <v>25.59090156531694</v>
      </c>
      <c r="N16" s="10">
        <f t="shared" si="8"/>
        <v>30.09490024081272</v>
      </c>
      <c r="O16" s="22">
        <f t="shared" si="5"/>
        <v>25.58066520469081</v>
      </c>
    </row>
    <row r="17" spans="2:15" ht="15" customHeight="1" x14ac:dyDescent="0.2">
      <c r="B17" s="16">
        <v>22</v>
      </c>
      <c r="C17" s="9">
        <f t="shared" si="0"/>
        <v>9.7464265445104559</v>
      </c>
      <c r="D17" s="10">
        <f t="shared" si="6"/>
        <v>11.461797616344295</v>
      </c>
      <c r="E17" s="22">
        <f t="shared" si="1"/>
        <v>9.7425279738926509</v>
      </c>
      <c r="G17" s="16">
        <v>43</v>
      </c>
      <c r="H17" s="9">
        <f t="shared" si="2"/>
        <v>17.298863489584555</v>
      </c>
      <c r="I17" s="10">
        <f t="shared" si="7"/>
        <v>20.343463463751437</v>
      </c>
      <c r="J17" s="22">
        <f t="shared" si="3"/>
        <v>17.29194394418872</v>
      </c>
      <c r="L17" s="16">
        <v>68</v>
      </c>
      <c r="M17" s="9">
        <f t="shared" si="4"/>
        <v>25.931726674375732</v>
      </c>
      <c r="N17" s="10">
        <f t="shared" si="8"/>
        <v>30.49571056906586</v>
      </c>
      <c r="O17" s="22">
        <f t="shared" si="5"/>
        <v>25.921353983705981</v>
      </c>
    </row>
    <row r="18" spans="2:15" ht="15" customHeight="1" x14ac:dyDescent="0.2">
      <c r="B18" s="16">
        <v>23</v>
      </c>
      <c r="C18" s="9">
        <f t="shared" si="0"/>
        <v>10.117141588429082</v>
      </c>
      <c r="D18" s="10">
        <f t="shared" si="6"/>
        <v>11.897758507992599</v>
      </c>
      <c r="E18" s="22">
        <f t="shared" si="1"/>
        <v>10.113094731793709</v>
      </c>
      <c r="G18" s="16">
        <v>44</v>
      </c>
      <c r="H18" s="9">
        <f t="shared" si="2"/>
        <v>17.649719092257399</v>
      </c>
      <c r="I18" s="10">
        <f t="shared" si="7"/>
        <v>20.756069652494702</v>
      </c>
      <c r="J18" s="22">
        <f t="shared" si="3"/>
        <v>17.642659204620497</v>
      </c>
      <c r="L18" s="16">
        <v>69</v>
      </c>
      <c r="M18" s="9">
        <f t="shared" si="4"/>
        <v>26.272252686302018</v>
      </c>
      <c r="N18" s="10">
        <f t="shared" si="8"/>
        <v>30.896169159091173</v>
      </c>
      <c r="O18" s="22">
        <f t="shared" si="5"/>
        <v>26.261743785227495</v>
      </c>
    </row>
    <row r="19" spans="2:15" ht="15" customHeight="1" x14ac:dyDescent="0.2">
      <c r="B19" s="16">
        <v>24</v>
      </c>
      <c r="C19" s="9">
        <f t="shared" si="0"/>
        <v>10.486335345030996</v>
      </c>
      <c r="D19" s="10">
        <f t="shared" si="6"/>
        <v>12.331930365756451</v>
      </c>
      <c r="E19" s="22">
        <f t="shared" si="1"/>
        <v>10.482140810892982</v>
      </c>
      <c r="G19" s="16">
        <v>45</v>
      </c>
      <c r="H19" s="9">
        <f t="shared" si="2"/>
        <v>18</v>
      </c>
      <c r="I19" s="10">
        <f t="shared" si="7"/>
        <v>21.167999999999999</v>
      </c>
      <c r="J19" s="22">
        <f t="shared" si="3"/>
        <v>17.992799999999999</v>
      </c>
      <c r="L19" s="16">
        <v>70</v>
      </c>
      <c r="M19" s="9">
        <f t="shared" si="4"/>
        <v>26.612486080160913</v>
      </c>
      <c r="N19" s="10">
        <f t="shared" si="8"/>
        <v>31.296283630269233</v>
      </c>
      <c r="O19" s="22">
        <f t="shared" si="5"/>
        <v>26.601841085728847</v>
      </c>
    </row>
    <row r="20" spans="2:15" ht="15" customHeight="1" x14ac:dyDescent="0.2">
      <c r="B20" s="18">
        <v>25</v>
      </c>
      <c r="C20" s="13">
        <f t="shared" si="0"/>
        <v>10.854101966249685</v>
      </c>
      <c r="D20" s="10">
        <f t="shared" si="6"/>
        <v>12.764423912309628</v>
      </c>
      <c r="E20" s="25">
        <f t="shared" si="1"/>
        <v>10.849760325463183</v>
      </c>
      <c r="G20" s="16">
        <v>46</v>
      </c>
      <c r="H20" s="9">
        <f t="shared" si="2"/>
        <v>18.34972526643093</v>
      </c>
      <c r="I20" s="10">
        <f t="shared" si="7"/>
        <v>21.579276913322772</v>
      </c>
      <c r="J20" s="22">
        <f t="shared" si="3"/>
        <v>18.342385376324355</v>
      </c>
      <c r="L20" s="16">
        <v>71</v>
      </c>
      <c r="M20" s="9">
        <f t="shared" si="4"/>
        <v>26.95243310442503</v>
      </c>
      <c r="N20" s="10">
        <f t="shared" si="8"/>
        <v>31.696061330803833</v>
      </c>
      <c r="O20" s="22">
        <f t="shared" si="5"/>
        <v>26.941652131183258</v>
      </c>
    </row>
    <row r="21" spans="2:15" ht="15" customHeight="1" x14ac:dyDescent="0.2">
      <c r="B21" s="16">
        <v>26</v>
      </c>
      <c r="C21" s="13">
        <f t="shared" si="0"/>
        <v>11.220526275297415</v>
      </c>
      <c r="D21" s="10">
        <f t="shared" si="6"/>
        <v>13.195338899749759</v>
      </c>
      <c r="E21" s="22">
        <f t="shared" si="1"/>
        <v>11.216038064787295</v>
      </c>
      <c r="G21" s="16">
        <v>47</v>
      </c>
      <c r="H21" s="9">
        <f t="shared" si="2"/>
        <v>18.698912915026767</v>
      </c>
      <c r="I21" s="10">
        <f t="shared" si="7"/>
        <v>21.989921588071478</v>
      </c>
      <c r="J21" s="22">
        <f t="shared" si="3"/>
        <v>18.691433349860755</v>
      </c>
      <c r="L21" s="16">
        <v>72</v>
      </c>
      <c r="M21" s="9">
        <f t="shared" si="4"/>
        <v>27.292099788303084</v>
      </c>
      <c r="N21" s="10">
        <f t="shared" si="8"/>
        <v>32.095509351044427</v>
      </c>
      <c r="O21" s="22">
        <f t="shared" si="5"/>
        <v>27.281182948387762</v>
      </c>
    </row>
    <row r="22" spans="2:15" ht="15" customHeight="1" x14ac:dyDescent="0.2">
      <c r="B22" s="16">
        <v>27</v>
      </c>
      <c r="C22" s="9">
        <f t="shared" si="0"/>
        <v>11.585685011586676</v>
      </c>
      <c r="D22" s="10">
        <f t="shared" si="6"/>
        <v>13.624765573625931</v>
      </c>
      <c r="E22" s="24">
        <f t="shared" si="1"/>
        <v>11.581050737582041</v>
      </c>
      <c r="G22" s="16">
        <v>48</v>
      </c>
      <c r="H22" s="9">
        <f t="shared" si="2"/>
        <v>19.047580015448901</v>
      </c>
      <c r="I22" s="10">
        <f t="shared" si="7"/>
        <v>22.399954098167907</v>
      </c>
      <c r="J22" s="22">
        <f t="shared" si="3"/>
        <v>19.039960983442722</v>
      </c>
      <c r="L22" s="16">
        <v>73</v>
      </c>
      <c r="M22" s="9">
        <f t="shared" si="4"/>
        <v>27.63149195236284</v>
      </c>
      <c r="N22" s="10">
        <f t="shared" si="8"/>
        <v>32.494634535978697</v>
      </c>
      <c r="O22" s="22">
        <f t="shared" si="5"/>
        <v>27.62043935558189</v>
      </c>
    </row>
    <row r="23" spans="2:15" ht="15" customHeight="1" x14ac:dyDescent="0.2">
      <c r="B23" s="16">
        <v>28</v>
      </c>
      <c r="C23" s="9">
        <f t="shared" ref="C23:C25" si="9">0.8*30*(B23/80)+0.2*30*((SQRT(B23/80)))</f>
        <v>11.949647869859767</v>
      </c>
      <c r="D23" s="10">
        <f t="shared" si="6"/>
        <v>14.052785894955084</v>
      </c>
      <c r="E23" s="22">
        <f t="shared" ref="E23:E25" si="10">D23*0.85</f>
        <v>11.944868010711822</v>
      </c>
      <c r="G23" s="16">
        <v>49</v>
      </c>
      <c r="H23" s="9">
        <f t="shared" si="2"/>
        <v>19.395742752749559</v>
      </c>
      <c r="I23" s="10">
        <f t="shared" si="7"/>
        <v>22.809393477233481</v>
      </c>
      <c r="J23" s="22">
        <f t="shared" si="3"/>
        <v>19.387984455648457</v>
      </c>
      <c r="L23" s="16">
        <v>74</v>
      </c>
      <c r="M23" s="9">
        <f t="shared" si="4"/>
        <v>27.970615218501408</v>
      </c>
      <c r="N23" s="10">
        <f t="shared" si="8"/>
        <v>32.893443496957651</v>
      </c>
      <c r="O23" s="22">
        <f t="shared" si="5"/>
        <v>27.959426972414004</v>
      </c>
    </row>
    <row r="24" spans="2:15" ht="15" customHeight="1" x14ac:dyDescent="0.2">
      <c r="B24" s="16">
        <v>29</v>
      </c>
      <c r="C24" s="9">
        <f t="shared" si="9"/>
        <v>12.312478373637688</v>
      </c>
      <c r="D24" s="10">
        <f t="shared" si="6"/>
        <v>14.47947456739792</v>
      </c>
      <c r="E24" s="22">
        <f t="shared" si="10"/>
        <v>12.307553382288232</v>
      </c>
      <c r="G24" s="18">
        <v>50</v>
      </c>
      <c r="H24" s="13">
        <f t="shared" si="2"/>
        <v>19.743416490252571</v>
      </c>
      <c r="I24" s="10">
        <f t="shared" si="7"/>
        <v>23.21825779253702</v>
      </c>
      <c r="J24" s="25">
        <f t="shared" si="3"/>
        <v>19.735519123656466</v>
      </c>
      <c r="L24" s="18">
        <v>75</v>
      </c>
      <c r="M24" s="13">
        <f t="shared" si="4"/>
        <v>28.309475019311126</v>
      </c>
      <c r="N24" s="10">
        <f t="shared" si="8"/>
        <v>33.291942622709882</v>
      </c>
      <c r="O24" s="25">
        <f t="shared" si="5"/>
        <v>28.2981512293034</v>
      </c>
    </row>
    <row r="25" spans="2:15" ht="15" customHeight="1" thickBot="1" x14ac:dyDescent="0.25">
      <c r="B25" s="17">
        <v>30</v>
      </c>
      <c r="C25" s="11">
        <f t="shared" si="9"/>
        <v>12.674234614174766</v>
      </c>
      <c r="D25" s="10">
        <f t="shared" si="6"/>
        <v>14.904899906269524</v>
      </c>
      <c r="E25" s="23">
        <f t="shared" si="10"/>
        <v>12.669164920329095</v>
      </c>
      <c r="G25" s="16">
        <v>51</v>
      </c>
      <c r="H25" s="13">
        <f t="shared" si="2"/>
        <v>20.090615826801393</v>
      </c>
      <c r="I25" s="10">
        <f t="shared" si="7"/>
        <v>23.626564212318439</v>
      </c>
      <c r="J25" s="22">
        <f t="shared" si="3"/>
        <v>20.082579580470671</v>
      </c>
      <c r="L25" s="16">
        <v>76</v>
      </c>
      <c r="M25" s="13">
        <f t="shared" si="4"/>
        <v>28.648076606885375</v>
      </c>
      <c r="N25" s="10">
        <f t="shared" si="8"/>
        <v>33.6901380896972</v>
      </c>
      <c r="O25" s="22">
        <f t="shared" si="5"/>
        <v>28.636617376242619</v>
      </c>
    </row>
    <row r="26" spans="2:15" ht="15" customHeight="1" x14ac:dyDescent="0.2">
      <c r="G26" s="16">
        <v>52</v>
      </c>
      <c r="H26" s="9">
        <f t="shared" si="2"/>
        <v>20.437354648979131</v>
      </c>
      <c r="I26" s="10">
        <f t="shared" si="7"/>
        <v>24.034329067199458</v>
      </c>
      <c r="J26" s="24">
        <f t="shared" si="3"/>
        <v>20.429179707119538</v>
      </c>
      <c r="L26" s="16">
        <v>77</v>
      </c>
      <c r="M26" s="9">
        <f t="shared" si="4"/>
        <v>28.986425061104576</v>
      </c>
      <c r="N26" s="10">
        <f t="shared" si="8"/>
        <v>34.088035871858978</v>
      </c>
      <c r="O26" s="24">
        <f t="shared" si="5"/>
        <v>28.97483049108013</v>
      </c>
    </row>
    <row r="27" spans="2:15" ht="15" customHeight="1" x14ac:dyDescent="0.2">
      <c r="G27" s="16">
        <v>53</v>
      </c>
      <c r="H27" s="9">
        <f t="shared" ref="H27:H29" si="11">0.8*30*(G27/80)+0.2*30*((SQRT(G27/80)))</f>
        <v>20.783646178829912</v>
      </c>
      <c r="I27" s="10">
        <f t="shared" si="7"/>
        <v>24.441567906303973</v>
      </c>
      <c r="J27" s="22">
        <f t="shared" ref="J27:J29" si="12">I27*0.85</f>
        <v>20.775332720358378</v>
      </c>
      <c r="L27" s="16">
        <v>78</v>
      </c>
      <c r="M27" s="9">
        <f t="shared" ref="M27:M29" si="13">0.8*30*(L27/80)+0.2*30*((SQRT(L27/80)))</f>
        <v>29.32452529743945</v>
      </c>
      <c r="N27" s="10">
        <f t="shared" si="8"/>
        <v>34.48564174978879</v>
      </c>
      <c r="O27" s="22">
        <f t="shared" ref="O27:O29" si="14">N27*0.85</f>
        <v>29.312795487320471</v>
      </c>
    </row>
    <row r="28" spans="2:15" ht="15" customHeight="1" x14ac:dyDescent="0.2">
      <c r="G28" s="16">
        <v>54</v>
      </c>
      <c r="H28" s="9">
        <f t="shared" si="11"/>
        <v>21.129503017546497</v>
      </c>
      <c r="I28" s="10">
        <f t="shared" si="7"/>
        <v>24.848295548634681</v>
      </c>
      <c r="J28" s="22">
        <f t="shared" si="12"/>
        <v>21.121051216339477</v>
      </c>
      <c r="L28" s="16">
        <v>79</v>
      </c>
      <c r="M28" s="9">
        <f t="shared" si="13"/>
        <v>29.66238207430554</v>
      </c>
      <c r="N28" s="10">
        <f t="shared" si="8"/>
        <v>34.882961319383313</v>
      </c>
      <c r="O28" s="22">
        <f t="shared" si="14"/>
        <v>29.650517121475815</v>
      </c>
    </row>
    <row r="29" spans="2:15" ht="15" customHeight="1" thickBot="1" x14ac:dyDescent="0.25">
      <c r="G29" s="17">
        <v>55</v>
      </c>
      <c r="H29" s="11">
        <f t="shared" si="11"/>
        <v>21.474937185533101</v>
      </c>
      <c r="I29" s="10">
        <f t="shared" si="7"/>
        <v>25.254526130186925</v>
      </c>
      <c r="J29" s="23">
        <f t="shared" si="12"/>
        <v>21.466347210658885</v>
      </c>
      <c r="L29" s="17">
        <v>80</v>
      </c>
      <c r="M29" s="11">
        <f t="shared" si="13"/>
        <v>30</v>
      </c>
      <c r="N29" s="10">
        <f t="shared" si="8"/>
        <v>35.28</v>
      </c>
      <c r="O29" s="23">
        <f t="shared" si="14"/>
        <v>29.988</v>
      </c>
    </row>
    <row r="30" spans="2:15" s="1" customFormat="1" ht="43.5" customHeight="1" x14ac:dyDescent="0.2">
      <c r="B30" s="2"/>
      <c r="C30" s="3"/>
      <c r="D30" s="4"/>
      <c r="E30" s="19"/>
      <c r="G30" s="2"/>
      <c r="H30" s="3"/>
      <c r="I30" s="4"/>
      <c r="J30" s="19"/>
      <c r="L30" s="2"/>
      <c r="M30" s="3"/>
      <c r="N30" s="4"/>
      <c r="O30" s="19"/>
    </row>
    <row r="31" spans="2:15" s="1" customFormat="1" ht="15" customHeight="1" thickBot="1" x14ac:dyDescent="0.25">
      <c r="B31" s="2"/>
      <c r="C31" s="3"/>
      <c r="D31" s="4"/>
      <c r="E31" s="19"/>
      <c r="G31" s="2"/>
      <c r="H31" s="3"/>
      <c r="I31" s="4"/>
      <c r="J31" s="19"/>
      <c r="L31" s="2"/>
      <c r="M31" s="3"/>
      <c r="N31" s="4"/>
      <c r="O31" s="19"/>
    </row>
    <row r="32" spans="2:15" ht="51" customHeight="1" thickBot="1" x14ac:dyDescent="0.25">
      <c r="B32" s="27" t="s">
        <v>4</v>
      </c>
      <c r="C32" s="28"/>
      <c r="D32" s="28"/>
      <c r="E32" s="29"/>
      <c r="G32" s="27" t="s">
        <v>4</v>
      </c>
      <c r="H32" s="28"/>
      <c r="I32" s="28"/>
      <c r="J32" s="29"/>
      <c r="L32" s="27" t="s">
        <v>4</v>
      </c>
      <c r="M32" s="28"/>
      <c r="N32" s="28"/>
      <c r="O32" s="29"/>
    </row>
    <row r="33" spans="2:15" ht="53.25" customHeight="1" x14ac:dyDescent="0.2">
      <c r="B33" s="14" t="s">
        <v>0</v>
      </c>
      <c r="C33" s="6" t="s">
        <v>1</v>
      </c>
      <c r="D33" s="6" t="s">
        <v>3</v>
      </c>
      <c r="E33" s="20" t="s">
        <v>2</v>
      </c>
      <c r="G33" s="14" t="s">
        <v>0</v>
      </c>
      <c r="H33" s="6" t="s">
        <v>1</v>
      </c>
      <c r="I33" s="6" t="s">
        <v>3</v>
      </c>
      <c r="J33" s="20" t="s">
        <v>2</v>
      </c>
      <c r="L33" s="14" t="s">
        <v>0</v>
      </c>
      <c r="M33" s="6" t="s">
        <v>1</v>
      </c>
      <c r="N33" s="6" t="s">
        <v>3</v>
      </c>
      <c r="O33" s="20" t="s">
        <v>2</v>
      </c>
    </row>
    <row r="34" spans="2:15" ht="13.5" thickBot="1" x14ac:dyDescent="0.25">
      <c r="B34" s="15">
        <v>1</v>
      </c>
      <c r="C34" s="8">
        <v>3</v>
      </c>
      <c r="D34" s="7">
        <v>3</v>
      </c>
      <c r="E34" s="21">
        <v>4</v>
      </c>
      <c r="G34" s="15">
        <v>1</v>
      </c>
      <c r="H34" s="8">
        <v>3</v>
      </c>
      <c r="I34" s="7">
        <v>3</v>
      </c>
      <c r="J34" s="21">
        <v>4</v>
      </c>
      <c r="L34" s="15">
        <v>1</v>
      </c>
      <c r="M34" s="8">
        <v>3</v>
      </c>
      <c r="N34" s="7">
        <v>3</v>
      </c>
      <c r="O34" s="21">
        <v>4</v>
      </c>
    </row>
    <row r="35" spans="2:15" ht="15" customHeight="1" x14ac:dyDescent="0.2">
      <c r="B35" s="16">
        <v>81</v>
      </c>
      <c r="C35" s="9">
        <f t="shared" ref="C35:C56" si="15">0.8*30*(B35/80)+0.2*30*((SQRT(B35/80)))</f>
        <v>30.33738353924943</v>
      </c>
      <c r="D35" s="10">
        <f>C35*1.176</f>
        <v>35.676763042157326</v>
      </c>
      <c r="E35" s="22">
        <f t="shared" ref="E35:E56" si="16">D35*0.85</f>
        <v>30.325248585833727</v>
      </c>
      <c r="G35" s="16">
        <v>106</v>
      </c>
      <c r="H35" s="9">
        <f t="shared" ref="H35:H56" si="17">0.8*30*(G35/80)+0.2*30*((SQRT(G35/80)))</f>
        <v>38.706518659932797</v>
      </c>
      <c r="I35" s="10">
        <f>H35*1.176</f>
        <v>45.518865944080964</v>
      </c>
      <c r="J35" s="22">
        <f t="shared" ref="J35:J56" si="18">I35*0.85</f>
        <v>38.691036052468817</v>
      </c>
      <c r="L35" s="16">
        <v>131</v>
      </c>
      <c r="M35" s="9">
        <f t="shared" ref="M35:M54" si="19">0.8*30*(L35/80)+0.2*30*((SQRT(L35/80)))</f>
        <v>46.977890335241831</v>
      </c>
      <c r="N35" s="10">
        <f>M35*1.176</f>
        <v>55.245999034244392</v>
      </c>
      <c r="O35" s="22">
        <f t="shared" ref="O35:O54" si="20">N35*0.85</f>
        <v>46.959099179107731</v>
      </c>
    </row>
    <row r="36" spans="2:15" ht="15" customHeight="1" x14ac:dyDescent="0.2">
      <c r="B36" s="16">
        <v>82</v>
      </c>
      <c r="C36" s="9">
        <f t="shared" si="15"/>
        <v>30.674537019394975</v>
      </c>
      <c r="D36" s="10">
        <f t="shared" ref="D36:D59" si="21">C36*1.176</f>
        <v>36.073255534808489</v>
      </c>
      <c r="E36" s="22">
        <f t="shared" si="16"/>
        <v>30.662267204587213</v>
      </c>
      <c r="G36" s="16">
        <v>107</v>
      </c>
      <c r="H36" s="9">
        <f t="shared" si="17"/>
        <v>39.03902010373222</v>
      </c>
      <c r="I36" s="10">
        <f t="shared" ref="I36:I59" si="22">H36*1.176</f>
        <v>45.909887641989087</v>
      </c>
      <c r="J36" s="22">
        <f t="shared" si="18"/>
        <v>39.02340449569072</v>
      </c>
      <c r="L36" s="16">
        <v>132</v>
      </c>
      <c r="M36" s="9">
        <f t="shared" si="19"/>
        <v>47.307139547199071</v>
      </c>
      <c r="N36" s="10">
        <f t="shared" ref="N36:N54" si="23">M36*1.176</f>
        <v>55.633196107506102</v>
      </c>
      <c r="O36" s="22">
        <f t="shared" si="20"/>
        <v>47.288216691380185</v>
      </c>
    </row>
    <row r="37" spans="2:15" ht="15" customHeight="1" x14ac:dyDescent="0.2">
      <c r="B37" s="16">
        <v>83</v>
      </c>
      <c r="C37" s="9">
        <f t="shared" si="15"/>
        <v>31.011464636239012</v>
      </c>
      <c r="D37" s="10">
        <f t="shared" si="21"/>
        <v>36.469482412217076</v>
      </c>
      <c r="E37" s="22">
        <f t="shared" si="16"/>
        <v>30.999060050384514</v>
      </c>
      <c r="G37" s="16">
        <v>108</v>
      </c>
      <c r="H37" s="9">
        <f t="shared" si="17"/>
        <v>39.371370023173355</v>
      </c>
      <c r="I37" s="10">
        <f t="shared" si="22"/>
        <v>46.300731147251867</v>
      </c>
      <c r="J37" s="22">
        <f t="shared" si="18"/>
        <v>39.355621475164085</v>
      </c>
      <c r="L37" s="16">
        <v>133</v>
      </c>
      <c r="M37" s="9">
        <f t="shared" si="19"/>
        <v>47.636278174936585</v>
      </c>
      <c r="N37" s="10">
        <f t="shared" si="23"/>
        <v>56.020263133725422</v>
      </c>
      <c r="O37" s="22">
        <f t="shared" si="20"/>
        <v>47.617223663666607</v>
      </c>
    </row>
    <row r="38" spans="2:15" ht="15" customHeight="1" x14ac:dyDescent="0.2">
      <c r="B38" s="16">
        <v>84</v>
      </c>
      <c r="C38" s="9">
        <f t="shared" si="15"/>
        <v>31.348170459575762</v>
      </c>
      <c r="D38" s="10">
        <f t="shared" si="21"/>
        <v>36.865448460461096</v>
      </c>
      <c r="E38" s="22">
        <f t="shared" si="16"/>
        <v>31.335631191391929</v>
      </c>
      <c r="G38" s="16">
        <v>109</v>
      </c>
      <c r="H38" s="9">
        <f t="shared" si="17"/>
        <v>39.703570517957253</v>
      </c>
      <c r="I38" s="10">
        <f t="shared" si="22"/>
        <v>46.691398929117724</v>
      </c>
      <c r="J38" s="22">
        <f t="shared" si="18"/>
        <v>39.687689089750066</v>
      </c>
      <c r="L38" s="16">
        <v>134</v>
      </c>
      <c r="M38" s="9">
        <f t="shared" si="19"/>
        <v>47.965307463326873</v>
      </c>
      <c r="N38" s="10">
        <f t="shared" si="23"/>
        <v>56.407201576872403</v>
      </c>
      <c r="O38" s="22">
        <f t="shared" si="20"/>
        <v>47.946121340341541</v>
      </c>
    </row>
    <row r="39" spans="2:15" ht="15" customHeight="1" x14ac:dyDescent="0.2">
      <c r="B39" s="16">
        <v>85</v>
      </c>
      <c r="C39" s="9">
        <f t="shared" si="15"/>
        <v>31.684658438426489</v>
      </c>
      <c r="D39" s="10">
        <f t="shared" si="21"/>
        <v>37.261158323589548</v>
      </c>
      <c r="E39" s="22">
        <f t="shared" si="16"/>
        <v>31.671984575051116</v>
      </c>
      <c r="G39" s="16">
        <v>110</v>
      </c>
      <c r="H39" s="9">
        <f t="shared" si="17"/>
        <v>40.035623639735142</v>
      </c>
      <c r="I39" s="10">
        <f t="shared" si="22"/>
        <v>47.081893400328525</v>
      </c>
      <c r="J39" s="22">
        <f t="shared" si="18"/>
        <v>40.019609390279243</v>
      </c>
      <c r="L39" s="16">
        <v>135</v>
      </c>
      <c r="M39" s="9">
        <f t="shared" si="19"/>
        <v>48.294228634059948</v>
      </c>
      <c r="N39" s="10">
        <f t="shared" si="23"/>
        <v>56.794012873654495</v>
      </c>
      <c r="O39" s="22">
        <f t="shared" si="20"/>
        <v>48.274910942606319</v>
      </c>
    </row>
    <row r="40" spans="2:15" ht="15" customHeight="1" x14ac:dyDescent="0.2">
      <c r="B40" s="16">
        <v>86</v>
      </c>
      <c r="C40" s="9">
        <f t="shared" si="15"/>
        <v>32.020932405998309</v>
      </c>
      <c r="D40" s="10">
        <f t="shared" si="21"/>
        <v>37.656616509454011</v>
      </c>
      <c r="E40" s="22">
        <f t="shared" si="16"/>
        <v>32.008124033035905</v>
      </c>
      <c r="G40" s="16">
        <v>111</v>
      </c>
      <c r="H40" s="9">
        <f t="shared" si="17"/>
        <v>40.367531393633847</v>
      </c>
      <c r="I40" s="10">
        <f t="shared" si="22"/>
        <v>47.472216918913404</v>
      </c>
      <c r="J40" s="22">
        <f t="shared" si="18"/>
        <v>40.351384381076393</v>
      </c>
      <c r="L40" s="16">
        <v>136</v>
      </c>
      <c r="M40" s="9">
        <f t="shared" si="19"/>
        <v>48.623042886243176</v>
      </c>
      <c r="N40" s="10">
        <f t="shared" si="23"/>
        <v>57.180698434221974</v>
      </c>
      <c r="O40" s="22">
        <f t="shared" si="20"/>
        <v>48.603593669088674</v>
      </c>
    </row>
    <row r="41" spans="2:15" ht="15" customHeight="1" x14ac:dyDescent="0.2">
      <c r="B41" s="16">
        <v>87</v>
      </c>
      <c r="C41" s="9">
        <f t="shared" si="15"/>
        <v>32.356996084384264</v>
      </c>
      <c r="D41" s="10">
        <f t="shared" si="21"/>
        <v>38.05182739523589</v>
      </c>
      <c r="E41" s="22">
        <f t="shared" si="16"/>
        <v>32.344053285950508</v>
      </c>
      <c r="G41" s="16">
        <v>112</v>
      </c>
      <c r="H41" s="9">
        <f t="shared" si="17"/>
        <v>40.699295739719531</v>
      </c>
      <c r="I41" s="10">
        <f t="shared" si="22"/>
        <v>47.862371789910163</v>
      </c>
      <c r="J41" s="22">
        <f t="shared" si="18"/>
        <v>40.68301602142364</v>
      </c>
      <c r="L41" s="16">
        <v>137</v>
      </c>
      <c r="M41" s="9">
        <f t="shared" si="19"/>
        <v>48.951751396981436</v>
      </c>
      <c r="N41" s="10">
        <f t="shared" si="23"/>
        <v>57.567259642850168</v>
      </c>
      <c r="O41" s="22">
        <f t="shared" si="20"/>
        <v>48.932170696422638</v>
      </c>
    </row>
    <row r="42" spans="2:15" ht="15" customHeight="1" x14ac:dyDescent="0.2">
      <c r="B42" s="16">
        <v>88</v>
      </c>
      <c r="C42" s="9">
        <f t="shared" si="15"/>
        <v>32.692853089020915</v>
      </c>
      <c r="D42" s="10">
        <f t="shared" si="21"/>
        <v>38.446795232688594</v>
      </c>
      <c r="E42" s="22">
        <f t="shared" si="16"/>
        <v>32.679775947785302</v>
      </c>
      <c r="G42" s="16">
        <v>113</v>
      </c>
      <c r="H42" s="9">
        <f t="shared" si="17"/>
        <v>41.030918594402834</v>
      </c>
      <c r="I42" s="10">
        <f t="shared" si="22"/>
        <v>48.252360267017728</v>
      </c>
      <c r="J42" s="22">
        <f t="shared" si="18"/>
        <v>41.014506226965068</v>
      </c>
      <c r="L42" s="16">
        <v>138</v>
      </c>
      <c r="M42" s="9">
        <f t="shared" si="19"/>
        <v>49.280355321938224</v>
      </c>
      <c r="N42" s="10">
        <f t="shared" si="23"/>
        <v>57.953697858599348</v>
      </c>
      <c r="O42" s="22">
        <f t="shared" si="20"/>
        <v>49.260643179809442</v>
      </c>
    </row>
    <row r="43" spans="2:15" ht="15" customHeight="1" x14ac:dyDescent="0.2">
      <c r="B43" s="16">
        <v>89</v>
      </c>
      <c r="C43" s="9">
        <f t="shared" si="15"/>
        <v>33.028506932918702</v>
      </c>
      <c r="D43" s="10">
        <f t="shared" si="21"/>
        <v>38.841524153112395</v>
      </c>
      <c r="E43" s="22">
        <f t="shared" si="16"/>
        <v>33.015295530145536</v>
      </c>
      <c r="G43" s="16">
        <v>114</v>
      </c>
      <c r="H43" s="9">
        <f t="shared" si="17"/>
        <v>41.362401831787999</v>
      </c>
      <c r="I43" s="10">
        <f t="shared" si="22"/>
        <v>48.642184554182684</v>
      </c>
      <c r="J43" s="22">
        <f t="shared" si="18"/>
        <v>41.345856871055283</v>
      </c>
      <c r="L43" s="16">
        <v>139</v>
      </c>
      <c r="M43" s="9">
        <f t="shared" si="19"/>
        <v>49.608855795878441</v>
      </c>
      <c r="N43" s="10">
        <f t="shared" si="23"/>
        <v>58.340014415953043</v>
      </c>
      <c r="O43" s="22">
        <f t="shared" si="20"/>
        <v>49.589012253560085</v>
      </c>
    </row>
    <row r="44" spans="2:15" ht="15" customHeight="1" x14ac:dyDescent="0.2">
      <c r="B44" s="16">
        <v>90</v>
      </c>
      <c r="C44" s="9">
        <f t="shared" si="15"/>
        <v>33.363961030678929</v>
      </c>
      <c r="D44" s="10">
        <f t="shared" si="21"/>
        <v>39.236018172078417</v>
      </c>
      <c r="E44" s="22">
        <f t="shared" si="16"/>
        <v>33.350615446266652</v>
      </c>
      <c r="G44" s="16">
        <v>115</v>
      </c>
      <c r="H44" s="9">
        <f t="shared" si="17"/>
        <v>41.693747284969078</v>
      </c>
      <c r="I44" s="10">
        <f t="shared" si="22"/>
        <v>49.031846807123635</v>
      </c>
      <c r="J44" s="22">
        <f t="shared" si="18"/>
        <v>41.677069786055085</v>
      </c>
      <c r="L44" s="16">
        <v>140</v>
      </c>
      <c r="M44" s="9">
        <f t="shared" si="19"/>
        <v>49.937253933193773</v>
      </c>
      <c r="N44" s="10">
        <f t="shared" si="23"/>
        <v>58.726210625435876</v>
      </c>
      <c r="O44" s="22">
        <f t="shared" si="20"/>
        <v>49.917279031620495</v>
      </c>
    </row>
    <row r="45" spans="2:15" ht="15" customHeight="1" x14ac:dyDescent="0.2">
      <c r="B45" s="16">
        <v>91</v>
      </c>
      <c r="C45" s="9">
        <f t="shared" si="15"/>
        <v>33.699218702310461</v>
      </c>
      <c r="D45" s="10">
        <f t="shared" si="21"/>
        <v>39.630281193917099</v>
      </c>
      <c r="E45" s="22">
        <f t="shared" si="16"/>
        <v>33.685739014829537</v>
      </c>
      <c r="G45" s="16">
        <v>116</v>
      </c>
      <c r="H45" s="9">
        <f t="shared" si="17"/>
        <v>42.024956747275375</v>
      </c>
      <c r="I45" s="10">
        <f t="shared" si="22"/>
        <v>49.42134913479584</v>
      </c>
      <c r="J45" s="22">
        <f t="shared" si="18"/>
        <v>42.008146764576459</v>
      </c>
      <c r="L45" s="16">
        <v>141</v>
      </c>
      <c r="M45" s="9">
        <f t="shared" si="19"/>
        <v>50.265550828411051</v>
      </c>
      <c r="N45" s="10">
        <f t="shared" si="23"/>
        <v>59.112287774211396</v>
      </c>
      <c r="O45" s="22">
        <f t="shared" si="20"/>
        <v>50.245444608079687</v>
      </c>
    </row>
    <row r="46" spans="2:15" ht="15" customHeight="1" x14ac:dyDescent="0.2">
      <c r="B46" s="16">
        <v>92</v>
      </c>
      <c r="C46" s="9">
        <f t="shared" si="15"/>
        <v>34.03428317685816</v>
      </c>
      <c r="D46" s="10">
        <f t="shared" si="21"/>
        <v>40.024317015985197</v>
      </c>
      <c r="E46" s="22">
        <f t="shared" si="16"/>
        <v>34.020669463587417</v>
      </c>
      <c r="G46" s="16">
        <v>117</v>
      </c>
      <c r="H46" s="9">
        <f t="shared" si="17"/>
        <v>42.356031973468689</v>
      </c>
      <c r="I46" s="10">
        <f t="shared" si="22"/>
        <v>49.810693600799176</v>
      </c>
      <c r="J46" s="22">
        <f t="shared" si="18"/>
        <v>42.339089560679298</v>
      </c>
      <c r="L46" s="16">
        <v>142</v>
      </c>
      <c r="M46" s="9">
        <f t="shared" si="19"/>
        <v>50.593747556684534</v>
      </c>
      <c r="N46" s="10">
        <f t="shared" si="23"/>
        <v>59.498247126661006</v>
      </c>
      <c r="O46" s="22">
        <f t="shared" si="20"/>
        <v>50.573510057661856</v>
      </c>
    </row>
    <row r="47" spans="2:15" ht="15" customHeight="1" x14ac:dyDescent="0.2">
      <c r="B47" s="16">
        <v>93</v>
      </c>
      <c r="C47" s="9">
        <f t="shared" si="15"/>
        <v>34.369157595854347</v>
      </c>
      <c r="D47" s="10">
        <f t="shared" si="21"/>
        <v>40.41812933272471</v>
      </c>
      <c r="E47" s="22">
        <f t="shared" si="16"/>
        <v>34.355409932816002</v>
      </c>
      <c r="G47" s="16">
        <v>118</v>
      </c>
      <c r="H47" s="9">
        <f t="shared" si="17"/>
        <v>42.686974680894679</v>
      </c>
      <c r="I47" s="10">
        <f t="shared" si="22"/>
        <v>50.199882224732143</v>
      </c>
      <c r="J47" s="22">
        <f t="shared" si="18"/>
        <v>42.669899891022318</v>
      </c>
      <c r="L47" s="16">
        <v>143</v>
      </c>
      <c r="M47" s="9">
        <f t="shared" si="19"/>
        <v>50.921845174272569</v>
      </c>
      <c r="N47" s="10">
        <f t="shared" si="23"/>
        <v>59.88408992494454</v>
      </c>
      <c r="O47" s="22">
        <f t="shared" si="20"/>
        <v>50.901476436202856</v>
      </c>
    </row>
    <row r="48" spans="2:15" ht="15" customHeight="1" x14ac:dyDescent="0.2">
      <c r="B48" s="16">
        <v>94</v>
      </c>
      <c r="C48" s="9">
        <f t="shared" si="15"/>
        <v>34.703845016603644</v>
      </c>
      <c r="D48" s="10">
        <f t="shared" si="21"/>
        <v>40.811721739525886</v>
      </c>
      <c r="E48" s="22">
        <f t="shared" si="16"/>
        <v>34.689963478597001</v>
      </c>
      <c r="G48" s="16">
        <v>119</v>
      </c>
      <c r="H48" s="9">
        <f t="shared" si="17"/>
        <v>43.017786550590287</v>
      </c>
      <c r="I48" s="10">
        <f t="shared" si="22"/>
        <v>50.588916983494173</v>
      </c>
      <c r="J48" s="22">
        <f t="shared" si="18"/>
        <v>43.000579435970046</v>
      </c>
      <c r="L48" s="16">
        <v>144</v>
      </c>
      <c r="M48" s="9">
        <f t="shared" si="19"/>
        <v>51.249844718999242</v>
      </c>
      <c r="N48" s="10">
        <f t="shared" si="23"/>
        <v>60.269817389543107</v>
      </c>
      <c r="O48" s="22">
        <f t="shared" si="20"/>
        <v>51.229344781111642</v>
      </c>
    </row>
    <row r="49" spans="2:15" ht="15" customHeight="1" x14ac:dyDescent="0.2">
      <c r="B49" s="16">
        <v>95</v>
      </c>
      <c r="C49" s="9">
        <f t="shared" si="15"/>
        <v>35.038348415311013</v>
      </c>
      <c r="D49" s="10">
        <f t="shared" si="21"/>
        <v>41.205097736405747</v>
      </c>
      <c r="E49" s="22">
        <f t="shared" si="16"/>
        <v>35.024333075944881</v>
      </c>
      <c r="G49" s="16">
        <v>120</v>
      </c>
      <c r="H49" s="9">
        <f t="shared" si="17"/>
        <v>43.348469228349536</v>
      </c>
      <c r="I49" s="10">
        <f t="shared" si="22"/>
        <v>50.977799812539054</v>
      </c>
      <c r="J49" s="22">
        <f t="shared" si="18"/>
        <v>43.331129840658193</v>
      </c>
      <c r="L49" s="16">
        <v>145</v>
      </c>
      <c r="M49" s="9">
        <f t="shared" si="19"/>
        <v>51.577747210701759</v>
      </c>
      <c r="N49" s="10">
        <f t="shared" si="23"/>
        <v>60.655430719785265</v>
      </c>
      <c r="O49" s="22">
        <f t="shared" si="20"/>
        <v>51.557116111817471</v>
      </c>
    </row>
    <row r="50" spans="2:15" ht="15" customHeight="1" x14ac:dyDescent="0.2">
      <c r="B50" s="16">
        <v>96</v>
      </c>
      <c r="C50" s="9">
        <f t="shared" si="15"/>
        <v>35.372670690061987</v>
      </c>
      <c r="D50" s="10">
        <f t="shared" si="21"/>
        <v>41.598260731512894</v>
      </c>
      <c r="E50" s="22">
        <f t="shared" si="16"/>
        <v>35.358521621785961</v>
      </c>
      <c r="G50" s="16">
        <v>121</v>
      </c>
      <c r="H50" s="9">
        <f t="shared" si="17"/>
        <v>43.679024325749303</v>
      </c>
      <c r="I50" s="10">
        <f t="shared" si="22"/>
        <v>51.366532607081176</v>
      </c>
      <c r="J50" s="22">
        <f t="shared" si="18"/>
        <v>43.661552716018996</v>
      </c>
      <c r="L50" s="16">
        <v>146</v>
      </c>
      <c r="M50" s="9">
        <f t="shared" si="19"/>
        <v>51.905553651663773</v>
      </c>
      <c r="N50" s="10">
        <f t="shared" si="23"/>
        <v>61.040931094356594</v>
      </c>
      <c r="O50" s="22">
        <f t="shared" si="20"/>
        <v>51.884791430203101</v>
      </c>
    </row>
    <row r="51" spans="2:15" ht="15" customHeight="1" x14ac:dyDescent="0.2">
      <c r="B51" s="16">
        <v>97</v>
      </c>
      <c r="C51" s="9">
        <f t="shared" si="15"/>
        <v>35.706814663663572</v>
      </c>
      <c r="D51" s="10">
        <f t="shared" si="21"/>
        <v>41.991214044468357</v>
      </c>
      <c r="E51" s="22">
        <f t="shared" si="16"/>
        <v>35.692531937798101</v>
      </c>
      <c r="G51" s="16">
        <v>122</v>
      </c>
      <c r="H51" s="9">
        <f t="shared" si="17"/>
        <v>44.009453421137074</v>
      </c>
      <c r="I51" s="10">
        <f t="shared" si="22"/>
        <v>51.755117223257194</v>
      </c>
      <c r="J51" s="22">
        <f t="shared" si="18"/>
        <v>43.991849639768617</v>
      </c>
      <c r="L51" s="16">
        <v>147</v>
      </c>
      <c r="M51" s="9">
        <f t="shared" si="19"/>
        <v>52.233265027035571</v>
      </c>
      <c r="N51" s="10">
        <f t="shared" si="23"/>
        <v>61.426319671793827</v>
      </c>
      <c r="O51" s="22">
        <f t="shared" si="20"/>
        <v>52.212371721024752</v>
      </c>
    </row>
    <row r="52" spans="2:15" ht="15" customHeight="1" x14ac:dyDescent="0.2">
      <c r="B52" s="16">
        <v>98</v>
      </c>
      <c r="C52" s="9">
        <f t="shared" si="15"/>
        <v>36.040783086353599</v>
      </c>
      <c r="D52" s="10">
        <f t="shared" si="21"/>
        <v>42.383960909551831</v>
      </c>
      <c r="E52" s="22">
        <f t="shared" si="16"/>
        <v>36.026366773119058</v>
      </c>
      <c r="G52" s="16">
        <v>123</v>
      </c>
      <c r="H52" s="9">
        <f t="shared" si="17"/>
        <v>44.339758060582355</v>
      </c>
      <c r="I52" s="10">
        <f t="shared" si="22"/>
        <v>52.143555479244846</v>
      </c>
      <c r="J52" s="22">
        <f t="shared" si="18"/>
        <v>44.32202215735812</v>
      </c>
      <c r="L52" s="16">
        <v>148</v>
      </c>
      <c r="M52" s="9">
        <f t="shared" si="19"/>
        <v>52.560882305241272</v>
      </c>
      <c r="N52" s="10">
        <f t="shared" si="23"/>
        <v>61.811597590963729</v>
      </c>
      <c r="O52" s="22">
        <f t="shared" si="20"/>
        <v>52.539857952319167</v>
      </c>
    </row>
    <row r="53" spans="2:15" ht="15" customHeight="1" x14ac:dyDescent="0.2">
      <c r="B53" s="16">
        <v>99</v>
      </c>
      <c r="C53" s="9">
        <f t="shared" si="15"/>
        <v>36.374578638386097</v>
      </c>
      <c r="D53" s="10">
        <f t="shared" si="21"/>
        <v>42.776504478742048</v>
      </c>
      <c r="E53" s="22">
        <f t="shared" si="16"/>
        <v>36.360028806930742</v>
      </c>
      <c r="G53" s="16">
        <v>124</v>
      </c>
      <c r="H53" s="9">
        <f t="shared" si="17"/>
        <v>44.669939758793241</v>
      </c>
      <c r="I53" s="10">
        <f t="shared" si="22"/>
        <v>52.531849156340847</v>
      </c>
      <c r="J53" s="22">
        <f t="shared" si="18"/>
        <v>44.65207178288972</v>
      </c>
      <c r="L53" s="16">
        <v>149</v>
      </c>
      <c r="M53" s="9">
        <f t="shared" si="19"/>
        <v>52.888406438373714</v>
      </c>
      <c r="N53" s="10">
        <f t="shared" si="23"/>
        <v>62.196765971527483</v>
      </c>
      <c r="O53" s="22">
        <f t="shared" si="20"/>
        <v>52.867251075798357</v>
      </c>
    </row>
    <row r="54" spans="2:15" ht="15" customHeight="1" thickBot="1" x14ac:dyDescent="0.25">
      <c r="B54" s="18">
        <v>100</v>
      </c>
      <c r="C54" s="13">
        <f t="shared" si="15"/>
        <v>36.708203932499373</v>
      </c>
      <c r="D54" s="10">
        <f t="shared" si="21"/>
        <v>43.168847824619263</v>
      </c>
      <c r="E54" s="25">
        <f t="shared" si="16"/>
        <v>36.693520650926374</v>
      </c>
      <c r="G54" s="18">
        <v>125</v>
      </c>
      <c r="H54" s="13">
        <f t="shared" si="17"/>
        <v>45</v>
      </c>
      <c r="I54" s="10">
        <f t="shared" si="22"/>
        <v>52.919999999999995</v>
      </c>
      <c r="J54" s="25">
        <f t="shared" si="18"/>
        <v>44.981999999999992</v>
      </c>
      <c r="L54" s="17">
        <v>150</v>
      </c>
      <c r="M54" s="11">
        <f t="shared" si="19"/>
        <v>53.215838362577493</v>
      </c>
      <c r="N54" s="10">
        <f t="shared" si="23"/>
        <v>62.581825914391125</v>
      </c>
      <c r="O54" s="23">
        <f t="shared" si="20"/>
        <v>53.194552027232454</v>
      </c>
    </row>
    <row r="55" spans="2:15" ht="15" customHeight="1" x14ac:dyDescent="0.2">
      <c r="B55" s="16">
        <v>101</v>
      </c>
      <c r="C55" s="13">
        <f t="shared" si="15"/>
        <v>37.041661516273265</v>
      </c>
      <c r="D55" s="10">
        <f t="shared" si="21"/>
        <v>43.560993943137355</v>
      </c>
      <c r="E55" s="22">
        <f t="shared" si="16"/>
        <v>37.026844851666752</v>
      </c>
      <c r="G55" s="16">
        <v>126</v>
      </c>
      <c r="H55" s="13">
        <f t="shared" si="17"/>
        <v>45.329940238806678</v>
      </c>
      <c r="I55" s="10">
        <f t="shared" si="22"/>
        <v>53.308009720836651</v>
      </c>
      <c r="J55" s="22">
        <f t="shared" si="18"/>
        <v>45.311808262711153</v>
      </c>
    </row>
    <row r="56" spans="2:15" ht="15" customHeight="1" x14ac:dyDescent="0.2">
      <c r="B56" s="16">
        <v>102</v>
      </c>
      <c r="C56" s="9">
        <f t="shared" si="15"/>
        <v>37.374953874381724</v>
      </c>
      <c r="D56" s="10">
        <f t="shared" si="21"/>
        <v>43.952945756272904</v>
      </c>
      <c r="E56" s="24">
        <f t="shared" si="16"/>
        <v>37.360003892831969</v>
      </c>
      <c r="G56" s="16">
        <v>127</v>
      </c>
      <c r="H56" s="9">
        <f t="shared" si="17"/>
        <v>45.659761901012487</v>
      </c>
      <c r="I56" s="10">
        <f t="shared" si="22"/>
        <v>53.69587999559068</v>
      </c>
      <c r="J56" s="24">
        <f t="shared" si="18"/>
        <v>45.641497996252077</v>
      </c>
    </row>
    <row r="57" spans="2:15" ht="15" customHeight="1" x14ac:dyDescent="0.2">
      <c r="B57" s="16">
        <v>103</v>
      </c>
      <c r="C57" s="9">
        <f t="shared" ref="C57:C59" si="24">0.8*30*(B57/80)+0.2*30*((SQRT(B57/80)))</f>
        <v>37.708083430746129</v>
      </c>
      <c r="D57" s="10">
        <f t="shared" si="21"/>
        <v>44.344706114557447</v>
      </c>
      <c r="E57" s="22">
        <f t="shared" ref="E57:E59" si="25">D57*0.85</f>
        <v>37.693000197373827</v>
      </c>
      <c r="G57" s="16">
        <v>128</v>
      </c>
      <c r="H57" s="9">
        <f t="shared" ref="H57:H59" si="26">0.8*30*(G57/80)+0.2*30*((SQRT(G57/80)))</f>
        <v>45.989466384404118</v>
      </c>
      <c r="I57" s="10">
        <f t="shared" si="22"/>
        <v>54.083612468059236</v>
      </c>
      <c r="J57" s="22">
        <f t="shared" ref="J57:J59" si="27">I57*0.85</f>
        <v>45.97107059785035</v>
      </c>
    </row>
    <row r="58" spans="2:15" ht="15" customHeight="1" x14ac:dyDescent="0.2">
      <c r="B58" s="16">
        <v>104</v>
      </c>
      <c r="C58" s="9">
        <f t="shared" si="24"/>
        <v>38.041052550594827</v>
      </c>
      <c r="D58" s="10">
        <f t="shared" si="21"/>
        <v>44.736277799499511</v>
      </c>
      <c r="E58" s="22">
        <f t="shared" si="25"/>
        <v>38.025836129574586</v>
      </c>
      <c r="G58" s="16">
        <v>129</v>
      </c>
      <c r="H58" s="9">
        <f t="shared" si="26"/>
        <v>46.319055059520181</v>
      </c>
      <c r="I58" s="10">
        <f t="shared" si="22"/>
        <v>54.471208749995732</v>
      </c>
      <c r="J58" s="22">
        <f t="shared" si="27"/>
        <v>46.30052743749637</v>
      </c>
    </row>
    <row r="59" spans="2:15" ht="15" customHeight="1" thickBot="1" x14ac:dyDescent="0.25">
      <c r="B59" s="17">
        <v>105</v>
      </c>
      <c r="C59" s="11">
        <f t="shared" si="24"/>
        <v>38.37386354243376</v>
      </c>
      <c r="D59" s="10">
        <f t="shared" si="21"/>
        <v>45.127663525902101</v>
      </c>
      <c r="E59" s="23">
        <f t="shared" si="25"/>
        <v>38.358513997016786</v>
      </c>
      <c r="G59" s="17">
        <v>130</v>
      </c>
      <c r="H59" s="11">
        <f t="shared" si="26"/>
        <v>46.648529270389176</v>
      </c>
      <c r="I59" s="10">
        <f t="shared" si="22"/>
        <v>54.858670421977671</v>
      </c>
      <c r="J59" s="23">
        <f t="shared" si="27"/>
        <v>46.629869858681019</v>
      </c>
    </row>
  </sheetData>
  <mergeCells count="6">
    <mergeCell ref="G2:J2"/>
    <mergeCell ref="L2:O2"/>
    <mergeCell ref="B32:E32"/>
    <mergeCell ref="G32:J32"/>
    <mergeCell ref="L32:O32"/>
    <mergeCell ref="B2:E2"/>
  </mergeCells>
  <pageMargins left="0.17" right="0.17" top="0.48" bottom="0.28999999999999998" header="0.18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9"/>
  <sheetViews>
    <sheetView workbookViewId="0">
      <selection activeCell="L33" sqref="L33"/>
    </sheetView>
  </sheetViews>
  <sheetFormatPr defaultRowHeight="12.75" x14ac:dyDescent="0.2"/>
  <cols>
    <col min="1" max="1" width="1.42578125" customWidth="1"/>
    <col min="2" max="3" width="12.7109375" customWidth="1"/>
    <col min="4" max="4" width="15.85546875" customWidth="1"/>
    <col min="5" max="5" width="3.7109375" customWidth="1"/>
    <col min="6" max="7" width="12.7109375" customWidth="1"/>
    <col min="8" max="8" width="15.85546875" customWidth="1"/>
    <col min="9" max="9" width="3.7109375" customWidth="1"/>
    <col min="10" max="11" width="12.7109375" customWidth="1"/>
    <col min="12" max="12" width="15.85546875" customWidth="1"/>
  </cols>
  <sheetData>
    <row r="1" spans="2:12" ht="13.5" thickBot="1" x14ac:dyDescent="0.25"/>
    <row r="2" spans="2:12" ht="51" customHeight="1" thickBot="1" x14ac:dyDescent="0.25">
      <c r="B2" s="27" t="s">
        <v>6</v>
      </c>
      <c r="C2" s="28"/>
      <c r="D2" s="29"/>
      <c r="F2" s="27" t="s">
        <v>6</v>
      </c>
      <c r="G2" s="28"/>
      <c r="H2" s="29"/>
      <c r="J2" s="27" t="s">
        <v>6</v>
      </c>
      <c r="K2" s="28"/>
      <c r="L2" s="29"/>
    </row>
    <row r="3" spans="2:12" ht="53.25" customHeight="1" x14ac:dyDescent="0.2">
      <c r="B3" s="14" t="s">
        <v>0</v>
      </c>
      <c r="C3" s="6" t="s">
        <v>1</v>
      </c>
      <c r="D3" s="20" t="s">
        <v>2</v>
      </c>
      <c r="F3" s="14" t="s">
        <v>0</v>
      </c>
      <c r="G3" s="6" t="s">
        <v>1</v>
      </c>
      <c r="H3" s="20" t="s">
        <v>2</v>
      </c>
      <c r="J3" s="14" t="s">
        <v>0</v>
      </c>
      <c r="K3" s="6" t="s">
        <v>1</v>
      </c>
      <c r="L3" s="20" t="s">
        <v>2</v>
      </c>
    </row>
    <row r="4" spans="2:12" ht="13.5" thickBot="1" x14ac:dyDescent="0.25">
      <c r="B4" s="15">
        <v>1</v>
      </c>
      <c r="C4" s="8">
        <v>2</v>
      </c>
      <c r="D4" s="21">
        <v>3</v>
      </c>
      <c r="F4" s="15">
        <v>1</v>
      </c>
      <c r="G4" s="8">
        <v>2</v>
      </c>
      <c r="H4" s="21">
        <v>3</v>
      </c>
      <c r="J4" s="15">
        <v>1</v>
      </c>
      <c r="K4" s="8">
        <v>2</v>
      </c>
      <c r="L4" s="21">
        <v>3</v>
      </c>
    </row>
    <row r="5" spans="2:12" ht="15" customHeight="1" x14ac:dyDescent="0.2">
      <c r="B5" s="16">
        <v>10</v>
      </c>
      <c r="C5" s="9">
        <f t="shared" ref="C5:C22" si="0">0.8*30*(B5/80)+0.2*30*((SQRT(B5/80)))</f>
        <v>5.1213203435596428</v>
      </c>
      <c r="D5" s="24">
        <f t="shared" ref="D5:D20" si="1">C5*0.85</f>
        <v>4.353122292025696</v>
      </c>
      <c r="F5" s="16">
        <v>31</v>
      </c>
      <c r="G5" s="9">
        <f t="shared" ref="G5:G26" si="2">0.8*30*(F5/80)+0.2*30*((SQRT(F5/80)))</f>
        <v>13.03496987939662</v>
      </c>
      <c r="H5" s="24">
        <f t="shared" ref="H5:H24" si="3">G5*0.85</f>
        <v>11.079724397487126</v>
      </c>
      <c r="J5" s="16">
        <v>56</v>
      </c>
      <c r="K5" s="9">
        <f t="shared" ref="K5:K26" si="4">0.8*30*(J5/80)+0.2*30*((SQRT(J5/80)))</f>
        <v>21.819960159204449</v>
      </c>
      <c r="L5" s="24">
        <f t="shared" ref="L5:L24" si="5">K5*0.85</f>
        <v>18.546966135323782</v>
      </c>
    </row>
    <row r="6" spans="2:12" ht="15" customHeight="1" x14ac:dyDescent="0.2">
      <c r="B6" s="16">
        <v>11</v>
      </c>
      <c r="C6" s="9">
        <f t="shared" si="0"/>
        <v>5.5248595461286989</v>
      </c>
      <c r="D6" s="24">
        <f t="shared" si="1"/>
        <v>4.6961306142093937</v>
      </c>
      <c r="F6" s="16">
        <v>32</v>
      </c>
      <c r="G6" s="9">
        <f t="shared" si="2"/>
        <v>13.394733192202057</v>
      </c>
      <c r="H6" s="24">
        <f t="shared" si="3"/>
        <v>11.385523213371748</v>
      </c>
      <c r="J6" s="16">
        <v>57</v>
      </c>
      <c r="K6" s="9">
        <f t="shared" si="4"/>
        <v>22.164582904840241</v>
      </c>
      <c r="L6" s="24">
        <f t="shared" si="5"/>
        <v>18.839895469114204</v>
      </c>
    </row>
    <row r="7" spans="2:12" ht="15" customHeight="1" x14ac:dyDescent="0.2">
      <c r="B7" s="16">
        <v>12</v>
      </c>
      <c r="C7" s="9">
        <f t="shared" si="0"/>
        <v>5.9237900077244499</v>
      </c>
      <c r="D7" s="24">
        <f t="shared" si="1"/>
        <v>5.0352215065657822</v>
      </c>
      <c r="F7" s="16">
        <v>33</v>
      </c>
      <c r="G7" s="9">
        <f t="shared" si="2"/>
        <v>13.753569773599537</v>
      </c>
      <c r="H7" s="24">
        <f t="shared" si="3"/>
        <v>11.690534307559606</v>
      </c>
      <c r="J7" s="16">
        <v>58</v>
      </c>
      <c r="K7" s="9">
        <f t="shared" si="4"/>
        <v>22.508815909777919</v>
      </c>
      <c r="L7" s="24">
        <f t="shared" si="5"/>
        <v>19.132493523311229</v>
      </c>
    </row>
    <row r="8" spans="2:12" ht="15" customHeight="1" x14ac:dyDescent="0.2">
      <c r="B8" s="16">
        <v>13</v>
      </c>
      <c r="C8" s="9">
        <f t="shared" si="0"/>
        <v>6.3186773244895651</v>
      </c>
      <c r="D8" s="24">
        <f t="shared" si="1"/>
        <v>5.3708757258161306</v>
      </c>
      <c r="F8" s="16">
        <v>34</v>
      </c>
      <c r="G8" s="9">
        <f t="shared" si="2"/>
        <v>14.111521443121589</v>
      </c>
      <c r="H8" s="24">
        <f t="shared" si="3"/>
        <v>11.99479322665335</v>
      </c>
      <c r="J8" s="16">
        <v>59</v>
      </c>
      <c r="K8" s="9">
        <f t="shared" si="4"/>
        <v>22.852669211195305</v>
      </c>
      <c r="L8" s="24">
        <f t="shared" si="5"/>
        <v>19.424768829516008</v>
      </c>
    </row>
    <row r="9" spans="2:12" ht="15" customHeight="1" x14ac:dyDescent="0.2">
      <c r="B9" s="16">
        <v>14</v>
      </c>
      <c r="C9" s="9">
        <f t="shared" si="0"/>
        <v>6.709980079602226</v>
      </c>
      <c r="D9" s="24">
        <f t="shared" si="1"/>
        <v>5.7034830676618915</v>
      </c>
      <c r="F9" s="16">
        <v>35</v>
      </c>
      <c r="G9" s="9">
        <f t="shared" si="2"/>
        <v>14.468626966596887</v>
      </c>
      <c r="H9" s="24">
        <f t="shared" si="3"/>
        <v>12.298332921607352</v>
      </c>
      <c r="J9" s="16">
        <v>60</v>
      </c>
      <c r="K9" s="9">
        <f t="shared" si="4"/>
        <v>23.196152422706632</v>
      </c>
      <c r="L9" s="24">
        <f t="shared" si="5"/>
        <v>19.716729559300635</v>
      </c>
    </row>
    <row r="10" spans="2:12" ht="15" customHeight="1" x14ac:dyDescent="0.2">
      <c r="B10" s="16">
        <v>15</v>
      </c>
      <c r="C10" s="9">
        <f t="shared" si="0"/>
        <v>7.098076211353316</v>
      </c>
      <c r="D10" s="24">
        <f t="shared" si="1"/>
        <v>6.0333647796503183</v>
      </c>
      <c r="F10" s="16">
        <v>36</v>
      </c>
      <c r="G10" s="9">
        <f t="shared" si="2"/>
        <v>14.824922359499622</v>
      </c>
      <c r="H10" s="24">
        <f t="shared" si="3"/>
        <v>12.601184005574678</v>
      </c>
      <c r="J10" s="16">
        <v>61</v>
      </c>
      <c r="K10" s="9">
        <f t="shared" si="4"/>
        <v>23.539274758971892</v>
      </c>
      <c r="L10" s="24">
        <f t="shared" si="5"/>
        <v>20.008383545126108</v>
      </c>
    </row>
    <row r="11" spans="2:12" ht="15" customHeight="1" x14ac:dyDescent="0.2">
      <c r="B11" s="16">
        <v>16</v>
      </c>
      <c r="C11" s="9">
        <f t="shared" si="0"/>
        <v>7.4832815729997488</v>
      </c>
      <c r="D11" s="24">
        <f t="shared" si="1"/>
        <v>6.3607893370497868</v>
      </c>
      <c r="F11" s="16">
        <v>37</v>
      </c>
      <c r="G11" s="9">
        <f t="shared" si="2"/>
        <v>15.180441152620634</v>
      </c>
      <c r="H11" s="24">
        <f t="shared" si="3"/>
        <v>12.903374979727539</v>
      </c>
      <c r="J11" s="16">
        <v>62</v>
      </c>
      <c r="K11" s="9">
        <f t="shared" si="4"/>
        <v>23.882045058497702</v>
      </c>
      <c r="L11" s="24">
        <f t="shared" si="5"/>
        <v>20.299738299723046</v>
      </c>
    </row>
    <row r="12" spans="2:12" ht="15" customHeight="1" x14ac:dyDescent="0.2">
      <c r="B12" s="16">
        <v>17</v>
      </c>
      <c r="C12" s="9">
        <f t="shared" si="0"/>
        <v>7.8658633371878661</v>
      </c>
      <c r="D12" s="24">
        <f t="shared" si="1"/>
        <v>6.6859838366096858</v>
      </c>
      <c r="F12" s="16">
        <v>38</v>
      </c>
      <c r="G12" s="9">
        <f t="shared" si="2"/>
        <v>15.535214625627065</v>
      </c>
      <c r="H12" s="24">
        <f t="shared" si="3"/>
        <v>13.204932431783005</v>
      </c>
      <c r="J12" s="16">
        <v>63</v>
      </c>
      <c r="K12" s="9">
        <f t="shared" si="4"/>
        <v>24.224471804789651</v>
      </c>
      <c r="L12" s="24">
        <f t="shared" si="5"/>
        <v>20.590801034071202</v>
      </c>
    </row>
    <row r="13" spans="2:12" ht="15" customHeight="1" x14ac:dyDescent="0.2">
      <c r="B13" s="16">
        <v>18</v>
      </c>
      <c r="C13" s="9">
        <f t="shared" si="0"/>
        <v>8.2460498941515414</v>
      </c>
      <c r="D13" s="24">
        <f t="shared" si="1"/>
        <v>7.0091424100288098</v>
      </c>
      <c r="F13" s="16">
        <v>39</v>
      </c>
      <c r="G13" s="9">
        <f t="shared" si="2"/>
        <v>15.889272013130682</v>
      </c>
      <c r="H13" s="24">
        <f t="shared" si="3"/>
        <v>13.50588121116108</v>
      </c>
      <c r="J13" s="16">
        <v>64</v>
      </c>
      <c r="K13" s="9">
        <f t="shared" si="4"/>
        <v>24.566563145999499</v>
      </c>
      <c r="L13" s="24">
        <f t="shared" si="5"/>
        <v>20.881578674099572</v>
      </c>
    </row>
    <row r="14" spans="2:12" ht="15" customHeight="1" x14ac:dyDescent="0.2">
      <c r="B14" s="16">
        <v>19</v>
      </c>
      <c r="C14" s="9">
        <f t="shared" si="0"/>
        <v>8.6240383034426884</v>
      </c>
      <c r="D14" s="24">
        <f t="shared" si="1"/>
        <v>7.3304325579262848</v>
      </c>
      <c r="F14" s="16">
        <v>40</v>
      </c>
      <c r="G14" s="9">
        <f t="shared" si="2"/>
        <v>16.242640687119284</v>
      </c>
      <c r="H14" s="24">
        <f t="shared" si="3"/>
        <v>13.806244584051392</v>
      </c>
      <c r="J14" s="16">
        <v>65</v>
      </c>
      <c r="K14" s="9">
        <f t="shared" si="4"/>
        <v>24.908326913195985</v>
      </c>
      <c r="L14" s="24">
        <f t="shared" si="5"/>
        <v>21.172077876216587</v>
      </c>
    </row>
    <row r="15" spans="2:12" ht="15" customHeight="1" x14ac:dyDescent="0.2">
      <c r="B15" s="16">
        <v>20</v>
      </c>
      <c r="C15" s="9">
        <f t="shared" si="0"/>
        <v>9</v>
      </c>
      <c r="D15" s="24">
        <f t="shared" si="1"/>
        <v>7.6499999999999995</v>
      </c>
      <c r="F15" s="16">
        <v>41</v>
      </c>
      <c r="G15" s="9">
        <f t="shared" si="2"/>
        <v>16.595346318982905</v>
      </c>
      <c r="H15" s="24">
        <f t="shared" si="3"/>
        <v>14.10604437113547</v>
      </c>
      <c r="J15" s="16">
        <v>66</v>
      </c>
      <c r="K15" s="9">
        <f t="shared" si="4"/>
        <v>25.249770637375484</v>
      </c>
      <c r="L15" s="24">
        <f t="shared" si="5"/>
        <v>21.462305041769159</v>
      </c>
    </row>
    <row r="16" spans="2:12" ht="15" customHeight="1" x14ac:dyDescent="0.2">
      <c r="B16" s="16">
        <v>21</v>
      </c>
      <c r="C16" s="9">
        <f t="shared" si="0"/>
        <v>9.3740852297878803</v>
      </c>
      <c r="D16" s="24">
        <f t="shared" si="1"/>
        <v>7.9679724453196981</v>
      </c>
      <c r="F16" s="16">
        <v>42</v>
      </c>
      <c r="G16" s="9">
        <f t="shared" si="2"/>
        <v>16.947413023856832</v>
      </c>
      <c r="H16" s="24">
        <f t="shared" si="3"/>
        <v>14.405301070278307</v>
      </c>
      <c r="J16" s="16">
        <v>67</v>
      </c>
      <c r="K16" s="9">
        <f t="shared" si="4"/>
        <v>25.59090156531694</v>
      </c>
      <c r="L16" s="24">
        <f t="shared" si="5"/>
        <v>21.752266330519397</v>
      </c>
    </row>
    <row r="17" spans="2:12" ht="15" customHeight="1" x14ac:dyDescent="0.2">
      <c r="B17" s="16">
        <v>22</v>
      </c>
      <c r="C17" s="9">
        <f t="shared" si="0"/>
        <v>9.7464265445104559</v>
      </c>
      <c r="D17" s="24">
        <f t="shared" si="1"/>
        <v>8.2844625628338875</v>
      </c>
      <c r="F17" s="16">
        <v>43</v>
      </c>
      <c r="G17" s="9">
        <f t="shared" si="2"/>
        <v>17.298863489584555</v>
      </c>
      <c r="H17" s="24">
        <f t="shared" si="3"/>
        <v>14.704033966146872</v>
      </c>
      <c r="J17" s="16">
        <v>68</v>
      </c>
      <c r="K17" s="9">
        <f t="shared" si="4"/>
        <v>25.931726674375732</v>
      </c>
      <c r="L17" s="24">
        <f t="shared" si="5"/>
        <v>22.041967673219371</v>
      </c>
    </row>
    <row r="18" spans="2:12" ht="15" customHeight="1" x14ac:dyDescent="0.2">
      <c r="B18" s="16">
        <v>23</v>
      </c>
      <c r="C18" s="9">
        <f t="shared" si="0"/>
        <v>10.117141588429082</v>
      </c>
      <c r="D18" s="24">
        <f t="shared" si="1"/>
        <v>8.5995703501647185</v>
      </c>
      <c r="F18" s="16">
        <v>44</v>
      </c>
      <c r="G18" s="9">
        <f t="shared" si="2"/>
        <v>17.649719092257399</v>
      </c>
      <c r="H18" s="24">
        <f t="shared" si="3"/>
        <v>15.002261228418789</v>
      </c>
      <c r="J18" s="16">
        <v>69</v>
      </c>
      <c r="K18" s="9">
        <f t="shared" si="4"/>
        <v>26.272252686302018</v>
      </c>
      <c r="L18" s="24">
        <f t="shared" si="5"/>
        <v>22.331414783356713</v>
      </c>
    </row>
    <row r="19" spans="2:12" ht="15" customHeight="1" x14ac:dyDescent="0.2">
      <c r="B19" s="16">
        <v>24</v>
      </c>
      <c r="C19" s="9">
        <f t="shared" si="0"/>
        <v>10.486335345030996</v>
      </c>
      <c r="D19" s="24">
        <f t="shared" si="1"/>
        <v>8.913385043276346</v>
      </c>
      <c r="F19" s="16">
        <v>45</v>
      </c>
      <c r="G19" s="9">
        <f t="shared" si="2"/>
        <v>18</v>
      </c>
      <c r="H19" s="24">
        <f t="shared" si="3"/>
        <v>15.299999999999999</v>
      </c>
      <c r="J19" s="16">
        <v>70</v>
      </c>
      <c r="K19" s="9">
        <f t="shared" si="4"/>
        <v>26.612486080160913</v>
      </c>
      <c r="L19" s="24">
        <f t="shared" si="5"/>
        <v>22.620613168136774</v>
      </c>
    </row>
    <row r="20" spans="2:12" ht="15" customHeight="1" x14ac:dyDescent="0.2">
      <c r="B20" s="18">
        <v>25</v>
      </c>
      <c r="C20" s="13">
        <f t="shared" si="0"/>
        <v>10.854101966249685</v>
      </c>
      <c r="D20" s="25">
        <f t="shared" si="1"/>
        <v>9.2259866713122314</v>
      </c>
      <c r="F20" s="16">
        <v>46</v>
      </c>
      <c r="G20" s="9">
        <f t="shared" si="2"/>
        <v>18.34972526643093</v>
      </c>
      <c r="H20" s="24">
        <f t="shared" si="3"/>
        <v>15.59726647646629</v>
      </c>
      <c r="J20" s="16">
        <v>71</v>
      </c>
      <c r="K20" s="9">
        <f t="shared" si="4"/>
        <v>26.95243310442503</v>
      </c>
      <c r="L20" s="24">
        <f t="shared" si="5"/>
        <v>22.909568138761273</v>
      </c>
    </row>
    <row r="21" spans="2:12" ht="15" customHeight="1" x14ac:dyDescent="0.2">
      <c r="B21" s="16">
        <v>26</v>
      </c>
      <c r="C21" s="13">
        <f t="shared" si="0"/>
        <v>11.220526275297415</v>
      </c>
      <c r="D21" s="22">
        <f t="shared" ref="D21:D25" si="6">C21*0.85</f>
        <v>9.5374473340028025</v>
      </c>
      <c r="F21" s="16">
        <v>47</v>
      </c>
      <c r="G21" s="9">
        <f t="shared" si="2"/>
        <v>18.698912915026767</v>
      </c>
      <c r="H21" s="24">
        <f t="shared" si="3"/>
        <v>15.894075977772752</v>
      </c>
      <c r="J21" s="16">
        <v>72</v>
      </c>
      <c r="K21" s="9">
        <f t="shared" si="4"/>
        <v>27.292099788303084</v>
      </c>
      <c r="L21" s="24">
        <f t="shared" si="5"/>
        <v>23.198284820057619</v>
      </c>
    </row>
    <row r="22" spans="2:12" ht="15" customHeight="1" x14ac:dyDescent="0.2">
      <c r="B22" s="16">
        <v>27</v>
      </c>
      <c r="C22" s="9">
        <f t="shared" si="0"/>
        <v>11.585685011586676</v>
      </c>
      <c r="D22" s="24">
        <f t="shared" si="6"/>
        <v>9.8478322598486745</v>
      </c>
      <c r="F22" s="16">
        <v>48</v>
      </c>
      <c r="G22" s="9">
        <f t="shared" si="2"/>
        <v>19.047580015448901</v>
      </c>
      <c r="H22" s="24">
        <f t="shared" si="3"/>
        <v>16.190443013131564</v>
      </c>
      <c r="J22" s="16">
        <v>73</v>
      </c>
      <c r="K22" s="9">
        <f t="shared" si="4"/>
        <v>27.63149195236284</v>
      </c>
      <c r="L22" s="24">
        <f t="shared" si="5"/>
        <v>23.486768159508411</v>
      </c>
    </row>
    <row r="23" spans="2:12" ht="15" customHeight="1" x14ac:dyDescent="0.2">
      <c r="B23" s="16">
        <v>28</v>
      </c>
      <c r="C23" s="9">
        <f t="shared" ref="C23:C25" si="7">0.8*30*(B23/80)+0.2*30*((SQRT(B23/80)))</f>
        <v>11.949647869859767</v>
      </c>
      <c r="D23" s="24">
        <f t="shared" si="6"/>
        <v>10.157200689380801</v>
      </c>
      <c r="F23" s="16">
        <v>49</v>
      </c>
      <c r="G23" s="9">
        <f t="shared" si="2"/>
        <v>19.395742752749559</v>
      </c>
      <c r="H23" s="24">
        <f t="shared" si="3"/>
        <v>16.486381339837124</v>
      </c>
      <c r="J23" s="16">
        <v>74</v>
      </c>
      <c r="K23" s="9">
        <f t="shared" si="4"/>
        <v>27.970615218501408</v>
      </c>
      <c r="L23" s="24">
        <f t="shared" si="5"/>
        <v>23.775022935726195</v>
      </c>
    </row>
    <row r="24" spans="2:12" ht="15" customHeight="1" x14ac:dyDescent="0.2">
      <c r="B24" s="16">
        <v>29</v>
      </c>
      <c r="C24" s="9">
        <f t="shared" si="7"/>
        <v>12.312478373637688</v>
      </c>
      <c r="D24" s="24">
        <f t="shared" si="6"/>
        <v>10.465606617592035</v>
      </c>
      <c r="F24" s="18">
        <v>50</v>
      </c>
      <c r="G24" s="13">
        <f t="shared" si="2"/>
        <v>19.743416490252571</v>
      </c>
      <c r="H24" s="25">
        <f t="shared" si="3"/>
        <v>16.781904016714684</v>
      </c>
      <c r="J24" s="18">
        <v>75</v>
      </c>
      <c r="K24" s="13">
        <f t="shared" si="4"/>
        <v>28.309475019311126</v>
      </c>
      <c r="L24" s="25">
        <f t="shared" si="5"/>
        <v>24.063053766414455</v>
      </c>
    </row>
    <row r="25" spans="2:12" ht="15" customHeight="1" thickBot="1" x14ac:dyDescent="0.25">
      <c r="B25" s="17">
        <v>30</v>
      </c>
      <c r="C25" s="11">
        <f t="shared" si="7"/>
        <v>12.674234614174766</v>
      </c>
      <c r="D25" s="26">
        <f t="shared" si="6"/>
        <v>10.773099422048551</v>
      </c>
      <c r="F25" s="16">
        <v>51</v>
      </c>
      <c r="G25" s="13">
        <f t="shared" si="2"/>
        <v>20.090615826801393</v>
      </c>
      <c r="H25" s="22">
        <f t="shared" ref="H25:H29" si="8">G25*0.85</f>
        <v>17.077023452781184</v>
      </c>
      <c r="J25" s="16">
        <v>76</v>
      </c>
      <c r="K25" s="13">
        <f t="shared" si="4"/>
        <v>28.648076606885375</v>
      </c>
      <c r="L25" s="22">
        <f t="shared" ref="L25:L29" si="9">K25*0.85</f>
        <v>24.350865115852567</v>
      </c>
    </row>
    <row r="26" spans="2:12" ht="15" customHeight="1" x14ac:dyDescent="0.2">
      <c r="F26" s="16">
        <v>52</v>
      </c>
      <c r="G26" s="9">
        <f t="shared" si="2"/>
        <v>20.437354648979131</v>
      </c>
      <c r="H26" s="24">
        <f t="shared" si="8"/>
        <v>17.37175145163226</v>
      </c>
      <c r="J26" s="16">
        <v>77</v>
      </c>
      <c r="K26" s="9">
        <f t="shared" si="4"/>
        <v>28.986425061104576</v>
      </c>
      <c r="L26" s="24">
        <f t="shared" si="9"/>
        <v>24.638461301938889</v>
      </c>
    </row>
    <row r="27" spans="2:12" ht="15" customHeight="1" x14ac:dyDescent="0.2">
      <c r="F27" s="16">
        <v>53</v>
      </c>
      <c r="G27" s="9">
        <f t="shared" ref="G27:G29" si="10">0.8*30*(F27/80)+0.2*30*((SQRT(F27/80)))</f>
        <v>20.783646178829912</v>
      </c>
      <c r="H27" s="24">
        <f t="shared" si="8"/>
        <v>17.666099252005424</v>
      </c>
      <c r="J27" s="16">
        <v>78</v>
      </c>
      <c r="K27" s="9">
        <f t="shared" ref="K27:K29" si="11">0.8*30*(J27/80)+0.2*30*((SQRT(J27/80)))</f>
        <v>29.32452529743945</v>
      </c>
      <c r="L27" s="24">
        <f t="shared" si="9"/>
        <v>24.925846502823532</v>
      </c>
    </row>
    <row r="28" spans="2:12" ht="15" customHeight="1" x14ac:dyDescent="0.2">
      <c r="F28" s="16">
        <v>54</v>
      </c>
      <c r="G28" s="9">
        <f t="shared" si="10"/>
        <v>21.129503017546497</v>
      </c>
      <c r="H28" s="24">
        <f t="shared" si="8"/>
        <v>17.960077564914521</v>
      </c>
      <c r="J28" s="16">
        <v>79</v>
      </c>
      <c r="K28" s="9">
        <f t="shared" si="11"/>
        <v>29.66238207430554</v>
      </c>
      <c r="L28" s="24">
        <f t="shared" si="9"/>
        <v>25.213024763159709</v>
      </c>
    </row>
    <row r="29" spans="2:12" ht="15" customHeight="1" thickBot="1" x14ac:dyDescent="0.25">
      <c r="F29" s="17">
        <v>55</v>
      </c>
      <c r="G29" s="11">
        <f t="shared" si="10"/>
        <v>21.474937185533101</v>
      </c>
      <c r="H29" s="26">
        <f t="shared" si="8"/>
        <v>18.253696607703134</v>
      </c>
      <c r="J29" s="17">
        <v>80</v>
      </c>
      <c r="K29" s="11">
        <f t="shared" si="11"/>
        <v>30</v>
      </c>
      <c r="L29" s="26">
        <f t="shared" si="9"/>
        <v>25.5</v>
      </c>
    </row>
    <row r="30" spans="2:12" s="1" customFormat="1" ht="28.5" customHeight="1" x14ac:dyDescent="0.2">
      <c r="B30" s="2"/>
      <c r="C30" s="3"/>
      <c r="D30" s="19"/>
      <c r="F30" s="2"/>
      <c r="G30" s="3"/>
      <c r="H30" s="19"/>
      <c r="J30" s="2"/>
      <c r="K30" s="3"/>
      <c r="L30" s="19"/>
    </row>
    <row r="31" spans="2:12" s="1" customFormat="1" ht="15" customHeight="1" thickBot="1" x14ac:dyDescent="0.25">
      <c r="B31" s="2"/>
      <c r="C31" s="3"/>
      <c r="D31" s="19"/>
      <c r="F31" s="2"/>
      <c r="G31" s="3"/>
      <c r="H31" s="19"/>
      <c r="J31" s="2"/>
      <c r="K31" s="3"/>
      <c r="L31" s="19"/>
    </row>
    <row r="32" spans="2:12" ht="51" customHeight="1" thickBot="1" x14ac:dyDescent="0.25">
      <c r="B32" s="27" t="s">
        <v>6</v>
      </c>
      <c r="C32" s="28"/>
      <c r="D32" s="29"/>
      <c r="F32" s="27" t="s">
        <v>6</v>
      </c>
      <c r="G32" s="28"/>
      <c r="H32" s="29"/>
      <c r="J32" s="27" t="s">
        <v>6</v>
      </c>
      <c r="K32" s="28"/>
      <c r="L32" s="29"/>
    </row>
    <row r="33" spans="2:12" ht="53.25" customHeight="1" x14ac:dyDescent="0.2">
      <c r="B33" s="14" t="s">
        <v>0</v>
      </c>
      <c r="C33" s="6" t="s">
        <v>1</v>
      </c>
      <c r="D33" s="20" t="s">
        <v>2</v>
      </c>
      <c r="F33" s="14" t="s">
        <v>0</v>
      </c>
      <c r="G33" s="6" t="s">
        <v>1</v>
      </c>
      <c r="H33" s="20" t="s">
        <v>2</v>
      </c>
      <c r="J33" s="14" t="s">
        <v>0</v>
      </c>
      <c r="K33" s="6" t="s">
        <v>1</v>
      </c>
      <c r="L33" s="20" t="s">
        <v>2</v>
      </c>
    </row>
    <row r="34" spans="2:12" ht="13.5" thickBot="1" x14ac:dyDescent="0.25">
      <c r="B34" s="15">
        <v>1</v>
      </c>
      <c r="C34" s="8">
        <v>2</v>
      </c>
      <c r="D34" s="21">
        <v>3</v>
      </c>
      <c r="F34" s="15">
        <v>1</v>
      </c>
      <c r="G34" s="8">
        <v>2</v>
      </c>
      <c r="H34" s="21">
        <v>3</v>
      </c>
      <c r="J34" s="15">
        <v>1</v>
      </c>
      <c r="K34" s="8">
        <v>2</v>
      </c>
      <c r="L34" s="21">
        <v>3</v>
      </c>
    </row>
    <row r="35" spans="2:12" ht="15" customHeight="1" x14ac:dyDescent="0.2">
      <c r="B35" s="16">
        <v>81</v>
      </c>
      <c r="C35" s="9">
        <f t="shared" ref="C35:C56" si="12">0.8*30*(B35/80)+0.2*30*((SQRT(B35/80)))</f>
        <v>30.33738353924943</v>
      </c>
      <c r="D35" s="24">
        <f t="shared" ref="D35:D54" si="13">C35*0.85</f>
        <v>25.786776008362015</v>
      </c>
      <c r="F35" s="16">
        <v>106</v>
      </c>
      <c r="G35" s="9">
        <f t="shared" ref="G35:G56" si="14">0.8*30*(F35/80)+0.2*30*((SQRT(F35/80)))</f>
        <v>38.706518659932797</v>
      </c>
      <c r="H35" s="24">
        <f t="shared" ref="H35:H54" si="15">G35*0.85</f>
        <v>32.900540860942876</v>
      </c>
      <c r="J35" s="16">
        <v>131</v>
      </c>
      <c r="K35" s="9">
        <f t="shared" ref="K35:K54" si="16">0.8*30*(J35/80)+0.2*30*((SQRT(J35/80)))</f>
        <v>46.977890335241831</v>
      </c>
      <c r="L35" s="24">
        <f t="shared" ref="L35:L54" si="17">K35*0.85</f>
        <v>39.931206784955556</v>
      </c>
    </row>
    <row r="36" spans="2:12" ht="15" customHeight="1" x14ac:dyDescent="0.2">
      <c r="B36" s="16">
        <v>82</v>
      </c>
      <c r="C36" s="9">
        <f t="shared" si="12"/>
        <v>30.674537019394975</v>
      </c>
      <c r="D36" s="24">
        <f t="shared" si="13"/>
        <v>26.073356466485727</v>
      </c>
      <c r="F36" s="16">
        <v>107</v>
      </c>
      <c r="G36" s="9">
        <f t="shared" si="14"/>
        <v>39.03902010373222</v>
      </c>
      <c r="H36" s="24">
        <f t="shared" si="15"/>
        <v>33.183167088172389</v>
      </c>
      <c r="J36" s="16">
        <v>132</v>
      </c>
      <c r="K36" s="9">
        <f t="shared" si="16"/>
        <v>47.307139547199071</v>
      </c>
      <c r="L36" s="24">
        <f t="shared" si="17"/>
        <v>40.21106861511921</v>
      </c>
    </row>
    <row r="37" spans="2:12" ht="15" customHeight="1" x14ac:dyDescent="0.2">
      <c r="B37" s="16">
        <v>83</v>
      </c>
      <c r="C37" s="9">
        <f t="shared" si="12"/>
        <v>31.011464636239012</v>
      </c>
      <c r="D37" s="24">
        <f t="shared" si="13"/>
        <v>26.359744940803161</v>
      </c>
      <c r="F37" s="16">
        <v>108</v>
      </c>
      <c r="G37" s="9">
        <f t="shared" si="14"/>
        <v>39.371370023173355</v>
      </c>
      <c r="H37" s="24">
        <f t="shared" si="15"/>
        <v>33.465664519697349</v>
      </c>
      <c r="J37" s="16">
        <v>133</v>
      </c>
      <c r="K37" s="9">
        <f t="shared" si="16"/>
        <v>47.636278174936585</v>
      </c>
      <c r="L37" s="24">
        <f t="shared" si="17"/>
        <v>40.490836448696093</v>
      </c>
    </row>
    <row r="38" spans="2:12" ht="15" customHeight="1" x14ac:dyDescent="0.2">
      <c r="B38" s="16">
        <v>84</v>
      </c>
      <c r="C38" s="9">
        <f t="shared" si="12"/>
        <v>31.348170459575762</v>
      </c>
      <c r="D38" s="24">
        <f t="shared" si="13"/>
        <v>26.645944890639399</v>
      </c>
      <c r="F38" s="16">
        <v>109</v>
      </c>
      <c r="G38" s="9">
        <f t="shared" si="14"/>
        <v>39.703570517957253</v>
      </c>
      <c r="H38" s="24">
        <f t="shared" si="15"/>
        <v>33.748034940263665</v>
      </c>
      <c r="J38" s="16">
        <v>134</v>
      </c>
      <c r="K38" s="9">
        <f t="shared" si="16"/>
        <v>47.965307463326873</v>
      </c>
      <c r="L38" s="24">
        <f t="shared" si="17"/>
        <v>40.770511343827842</v>
      </c>
    </row>
    <row r="39" spans="2:12" ht="15" customHeight="1" x14ac:dyDescent="0.2">
      <c r="B39" s="16">
        <v>85</v>
      </c>
      <c r="C39" s="9">
        <f t="shared" si="12"/>
        <v>31.684658438426489</v>
      </c>
      <c r="D39" s="24">
        <f t="shared" si="13"/>
        <v>26.931959672662515</v>
      </c>
      <c r="F39" s="16">
        <v>110</v>
      </c>
      <c r="G39" s="9">
        <f t="shared" si="14"/>
        <v>40.035623639735142</v>
      </c>
      <c r="H39" s="24">
        <f t="shared" si="15"/>
        <v>34.03028009377487</v>
      </c>
      <c r="J39" s="16">
        <v>135</v>
      </c>
      <c r="K39" s="9">
        <f t="shared" si="16"/>
        <v>48.294228634059948</v>
      </c>
      <c r="L39" s="24">
        <f t="shared" si="17"/>
        <v>41.050094338950956</v>
      </c>
    </row>
    <row r="40" spans="2:12" ht="15" customHeight="1" x14ac:dyDescent="0.2">
      <c r="B40" s="16">
        <v>86</v>
      </c>
      <c r="C40" s="9">
        <f t="shared" si="12"/>
        <v>32.020932405998309</v>
      </c>
      <c r="D40" s="24">
        <f t="shared" si="13"/>
        <v>27.217792545098561</v>
      </c>
      <c r="F40" s="16">
        <v>111</v>
      </c>
      <c r="G40" s="9">
        <f t="shared" si="14"/>
        <v>40.367531393633847</v>
      </c>
      <c r="H40" s="24">
        <f t="shared" si="15"/>
        <v>34.312401684588771</v>
      </c>
      <c r="J40" s="16">
        <v>136</v>
      </c>
      <c r="K40" s="9">
        <f t="shared" si="16"/>
        <v>48.623042886243176</v>
      </c>
      <c r="L40" s="24">
        <f t="shared" si="17"/>
        <v>41.329586453306696</v>
      </c>
    </row>
    <row r="41" spans="2:12" ht="15" customHeight="1" x14ac:dyDescent="0.2">
      <c r="B41" s="16">
        <v>87</v>
      </c>
      <c r="C41" s="9">
        <f t="shared" si="12"/>
        <v>32.356996084384264</v>
      </c>
      <c r="D41" s="24">
        <f t="shared" si="13"/>
        <v>27.503446671726625</v>
      </c>
      <c r="F41" s="16">
        <v>112</v>
      </c>
      <c r="G41" s="9">
        <f t="shared" si="14"/>
        <v>40.699295739719531</v>
      </c>
      <c r="H41" s="24">
        <f t="shared" si="15"/>
        <v>34.594401378761603</v>
      </c>
      <c r="J41" s="16">
        <v>137</v>
      </c>
      <c r="K41" s="9">
        <f t="shared" si="16"/>
        <v>48.951751396981436</v>
      </c>
      <c r="L41" s="24">
        <f t="shared" si="17"/>
        <v>41.60898868743422</v>
      </c>
    </row>
    <row r="42" spans="2:12" ht="15" customHeight="1" x14ac:dyDescent="0.2">
      <c r="B42" s="16">
        <v>88</v>
      </c>
      <c r="C42" s="9">
        <f t="shared" si="12"/>
        <v>32.692853089020915</v>
      </c>
      <c r="D42" s="24">
        <f t="shared" si="13"/>
        <v>27.788925125667777</v>
      </c>
      <c r="F42" s="16">
        <v>113</v>
      </c>
      <c r="G42" s="9">
        <f t="shared" si="14"/>
        <v>41.030918594402834</v>
      </c>
      <c r="H42" s="24">
        <f t="shared" si="15"/>
        <v>34.876280805242409</v>
      </c>
      <c r="J42" s="16">
        <v>138</v>
      </c>
      <c r="K42" s="9">
        <f t="shared" si="16"/>
        <v>49.280355321938224</v>
      </c>
      <c r="L42" s="24">
        <f t="shared" si="17"/>
        <v>41.888302023647491</v>
      </c>
    </row>
    <row r="43" spans="2:12" ht="15" customHeight="1" x14ac:dyDescent="0.2">
      <c r="B43" s="16">
        <v>89</v>
      </c>
      <c r="C43" s="9">
        <f t="shared" si="12"/>
        <v>33.028506932918702</v>
      </c>
      <c r="D43" s="24">
        <f t="shared" si="13"/>
        <v>28.074230892980896</v>
      </c>
      <c r="F43" s="16">
        <v>114</v>
      </c>
      <c r="G43" s="9">
        <f t="shared" si="14"/>
        <v>41.362401831787999</v>
      </c>
      <c r="H43" s="24">
        <f t="shared" si="15"/>
        <v>35.1580415570198</v>
      </c>
      <c r="J43" s="16">
        <v>139</v>
      </c>
      <c r="K43" s="9">
        <f t="shared" si="16"/>
        <v>49.608855795878441</v>
      </c>
      <c r="L43" s="24">
        <f t="shared" si="17"/>
        <v>42.167527426496676</v>
      </c>
    </row>
    <row r="44" spans="2:12" ht="15" customHeight="1" x14ac:dyDescent="0.2">
      <c r="B44" s="16">
        <v>90</v>
      </c>
      <c r="C44" s="9">
        <f t="shared" si="12"/>
        <v>33.363961030678929</v>
      </c>
      <c r="D44" s="24">
        <f t="shared" si="13"/>
        <v>28.35936687607709</v>
      </c>
      <c r="F44" s="16">
        <v>115</v>
      </c>
      <c r="G44" s="9">
        <f t="shared" si="14"/>
        <v>41.693747284969078</v>
      </c>
      <c r="H44" s="24">
        <f t="shared" si="15"/>
        <v>35.439685192223713</v>
      </c>
      <c r="J44" s="16">
        <v>140</v>
      </c>
      <c r="K44" s="9">
        <f t="shared" si="16"/>
        <v>49.937253933193773</v>
      </c>
      <c r="L44" s="24">
        <f t="shared" si="17"/>
        <v>42.446665843214703</v>
      </c>
    </row>
    <row r="45" spans="2:12" ht="15" customHeight="1" x14ac:dyDescent="0.2">
      <c r="B45" s="16">
        <v>91</v>
      </c>
      <c r="C45" s="9">
        <f t="shared" si="12"/>
        <v>33.699218702310461</v>
      </c>
      <c r="D45" s="24">
        <f t="shared" si="13"/>
        <v>28.644335896963891</v>
      </c>
      <c r="F45" s="16">
        <v>116</v>
      </c>
      <c r="G45" s="9">
        <f t="shared" si="14"/>
        <v>42.024956747275375</v>
      </c>
      <c r="H45" s="24">
        <f t="shared" si="15"/>
        <v>35.721213235184067</v>
      </c>
      <c r="J45" s="16">
        <v>141</v>
      </c>
      <c r="K45" s="9">
        <f t="shared" si="16"/>
        <v>50.265550828411051</v>
      </c>
      <c r="L45" s="24">
        <f t="shared" si="17"/>
        <v>42.725718204149395</v>
      </c>
    </row>
    <row r="46" spans="2:12" ht="15" customHeight="1" x14ac:dyDescent="0.2">
      <c r="B46" s="16">
        <v>92</v>
      </c>
      <c r="C46" s="9">
        <f t="shared" si="12"/>
        <v>34.03428317685816</v>
      </c>
      <c r="D46" s="24">
        <f t="shared" si="13"/>
        <v>28.929140700329434</v>
      </c>
      <c r="F46" s="16">
        <v>117</v>
      </c>
      <c r="G46" s="9">
        <f t="shared" si="14"/>
        <v>42.356031973468689</v>
      </c>
      <c r="H46" s="24">
        <f t="shared" si="15"/>
        <v>36.002627177448382</v>
      </c>
      <c r="J46" s="16">
        <v>142</v>
      </c>
      <c r="K46" s="9">
        <f t="shared" si="16"/>
        <v>50.593747556684534</v>
      </c>
      <c r="L46" s="24">
        <f t="shared" si="17"/>
        <v>43.004685423181854</v>
      </c>
    </row>
    <row r="47" spans="2:12" ht="15" customHeight="1" x14ac:dyDescent="0.2">
      <c r="B47" s="16">
        <v>93</v>
      </c>
      <c r="C47" s="9">
        <f t="shared" si="12"/>
        <v>34.369157595854347</v>
      </c>
      <c r="D47" s="24">
        <f t="shared" si="13"/>
        <v>29.213783956476195</v>
      </c>
      <c r="F47" s="16">
        <v>118</v>
      </c>
      <c r="G47" s="9">
        <f t="shared" si="14"/>
        <v>42.686974680894679</v>
      </c>
      <c r="H47" s="24">
        <f t="shared" si="15"/>
        <v>36.283928478760473</v>
      </c>
      <c r="J47" s="16">
        <v>143</v>
      </c>
      <c r="K47" s="9">
        <f t="shared" si="16"/>
        <v>50.921845174272569</v>
      </c>
      <c r="L47" s="24">
        <f t="shared" si="17"/>
        <v>43.283568398131685</v>
      </c>
    </row>
    <row r="48" spans="2:12" ht="15" customHeight="1" x14ac:dyDescent="0.2">
      <c r="B48" s="16">
        <v>94</v>
      </c>
      <c r="C48" s="9">
        <f t="shared" si="12"/>
        <v>34.703845016603644</v>
      </c>
      <c r="D48" s="24">
        <f t="shared" si="13"/>
        <v>29.498268264113097</v>
      </c>
      <c r="F48" s="16">
        <v>119</v>
      </c>
      <c r="G48" s="9">
        <f t="shared" si="14"/>
        <v>43.017786550590287</v>
      </c>
      <c r="H48" s="24">
        <f t="shared" si="15"/>
        <v>36.565118568001743</v>
      </c>
      <c r="J48" s="16">
        <v>144</v>
      </c>
      <c r="K48" s="9">
        <f t="shared" si="16"/>
        <v>51.249844718999242</v>
      </c>
      <c r="L48" s="24">
        <f t="shared" si="17"/>
        <v>43.562368011149353</v>
      </c>
    </row>
    <row r="49" spans="2:12" ht="15" customHeight="1" x14ac:dyDescent="0.2">
      <c r="B49" s="16">
        <v>95</v>
      </c>
      <c r="C49" s="9">
        <f t="shared" si="12"/>
        <v>35.038348415311013</v>
      </c>
      <c r="D49" s="24">
        <f t="shared" si="13"/>
        <v>29.78259615301436</v>
      </c>
      <c r="F49" s="16">
        <v>120</v>
      </c>
      <c r="G49" s="9">
        <f t="shared" si="14"/>
        <v>43.348469228349536</v>
      </c>
      <c r="H49" s="24">
        <f t="shared" si="15"/>
        <v>36.846198844097103</v>
      </c>
      <c r="J49" s="16">
        <v>145</v>
      </c>
      <c r="K49" s="9">
        <f t="shared" si="16"/>
        <v>51.577747210701759</v>
      </c>
      <c r="L49" s="24">
        <f t="shared" si="17"/>
        <v>43.841085129096491</v>
      </c>
    </row>
    <row r="50" spans="2:12" ht="15" customHeight="1" x14ac:dyDescent="0.2">
      <c r="B50" s="16">
        <v>96</v>
      </c>
      <c r="C50" s="9">
        <f t="shared" si="12"/>
        <v>35.372670690061987</v>
      </c>
      <c r="D50" s="24">
        <f t="shared" si="13"/>
        <v>30.066770086552687</v>
      </c>
      <c r="F50" s="16">
        <v>121</v>
      </c>
      <c r="G50" s="9">
        <f t="shared" si="14"/>
        <v>43.679024325749303</v>
      </c>
      <c r="H50" s="24">
        <f t="shared" si="15"/>
        <v>37.127170676886905</v>
      </c>
      <c r="J50" s="16">
        <v>146</v>
      </c>
      <c r="K50" s="9">
        <f t="shared" si="16"/>
        <v>51.905553651663773</v>
      </c>
      <c r="L50" s="24">
        <f t="shared" si="17"/>
        <v>44.119720603914203</v>
      </c>
    </row>
    <row r="51" spans="2:12" ht="15" customHeight="1" x14ac:dyDescent="0.2">
      <c r="B51" s="16">
        <v>97</v>
      </c>
      <c r="C51" s="9">
        <f t="shared" si="12"/>
        <v>35.706814663663572</v>
      </c>
      <c r="D51" s="24">
        <f t="shared" si="13"/>
        <v>30.350792464114036</v>
      </c>
      <c r="F51" s="16">
        <v>122</v>
      </c>
      <c r="G51" s="9">
        <f t="shared" si="14"/>
        <v>44.009453421137074</v>
      </c>
      <c r="H51" s="24">
        <f t="shared" si="15"/>
        <v>37.408035407966516</v>
      </c>
      <c r="J51" s="16">
        <v>147</v>
      </c>
      <c r="K51" s="9">
        <f t="shared" si="16"/>
        <v>52.233265027035571</v>
      </c>
      <c r="L51" s="24">
        <f t="shared" si="17"/>
        <v>44.398275272980236</v>
      </c>
    </row>
    <row r="52" spans="2:12" ht="15" customHeight="1" x14ac:dyDescent="0.2">
      <c r="B52" s="16">
        <v>98</v>
      </c>
      <c r="C52" s="9">
        <f t="shared" si="12"/>
        <v>36.040783086353599</v>
      </c>
      <c r="D52" s="24">
        <f t="shared" si="13"/>
        <v>30.634665623400558</v>
      </c>
      <c r="F52" s="16">
        <v>123</v>
      </c>
      <c r="G52" s="9">
        <f t="shared" si="14"/>
        <v>44.339758060582355</v>
      </c>
      <c r="H52" s="24">
        <f t="shared" si="15"/>
        <v>37.688794351494998</v>
      </c>
      <c r="J52" s="16">
        <v>148</v>
      </c>
      <c r="K52" s="9">
        <f t="shared" si="16"/>
        <v>52.560882305241272</v>
      </c>
      <c r="L52" s="24">
        <f t="shared" si="17"/>
        <v>44.67674995945508</v>
      </c>
    </row>
    <row r="53" spans="2:12" ht="15" customHeight="1" x14ac:dyDescent="0.2">
      <c r="B53" s="16">
        <v>99</v>
      </c>
      <c r="C53" s="9">
        <f t="shared" si="12"/>
        <v>36.374578638386097</v>
      </c>
      <c r="D53" s="24">
        <f t="shared" si="13"/>
        <v>30.918391842628182</v>
      </c>
      <c r="F53" s="16">
        <v>124</v>
      </c>
      <c r="G53" s="9">
        <f t="shared" si="14"/>
        <v>44.669939758793241</v>
      </c>
      <c r="H53" s="24">
        <f t="shared" si="15"/>
        <v>37.969448794974255</v>
      </c>
      <c r="J53" s="16">
        <v>149</v>
      </c>
      <c r="K53" s="9">
        <f t="shared" si="16"/>
        <v>52.888406438373714</v>
      </c>
      <c r="L53" s="24">
        <f t="shared" si="17"/>
        <v>44.955145472617659</v>
      </c>
    </row>
    <row r="54" spans="2:12" ht="15" customHeight="1" thickBot="1" x14ac:dyDescent="0.25">
      <c r="B54" s="18">
        <v>100</v>
      </c>
      <c r="C54" s="13">
        <f t="shared" si="12"/>
        <v>36.708203932499373</v>
      </c>
      <c r="D54" s="25">
        <f t="shared" si="13"/>
        <v>31.201973342624466</v>
      </c>
      <c r="F54" s="18">
        <v>125</v>
      </c>
      <c r="G54" s="13">
        <f t="shared" si="14"/>
        <v>45</v>
      </c>
      <c r="H54" s="25">
        <f t="shared" si="15"/>
        <v>38.25</v>
      </c>
      <c r="J54" s="17">
        <v>150</v>
      </c>
      <c r="K54" s="11">
        <f t="shared" si="16"/>
        <v>53.215838362577493</v>
      </c>
      <c r="L54" s="23">
        <f t="shared" si="17"/>
        <v>45.23346260819087</v>
      </c>
    </row>
    <row r="55" spans="2:12" ht="15" customHeight="1" x14ac:dyDescent="0.2">
      <c r="B55" s="16">
        <v>101</v>
      </c>
      <c r="C55" s="13">
        <f t="shared" si="12"/>
        <v>37.041661516273265</v>
      </c>
      <c r="D55" s="22">
        <f t="shared" ref="D55:D59" si="18">C55*0.85</f>
        <v>31.485412288832276</v>
      </c>
      <c r="F55" s="16">
        <v>126</v>
      </c>
      <c r="G55" s="13">
        <f t="shared" si="14"/>
        <v>45.329940238806678</v>
      </c>
      <c r="H55" s="22">
        <f t="shared" ref="H55:H59" si="19">G55*0.85</f>
        <v>38.530449202985679</v>
      </c>
    </row>
    <row r="56" spans="2:12" ht="15" customHeight="1" x14ac:dyDescent="0.2">
      <c r="B56" s="16">
        <v>102</v>
      </c>
      <c r="C56" s="9">
        <f t="shared" si="12"/>
        <v>37.374953874381724</v>
      </c>
      <c r="D56" s="24">
        <f t="shared" si="18"/>
        <v>31.768710793224464</v>
      </c>
      <c r="F56" s="16">
        <v>127</v>
      </c>
      <c r="G56" s="9">
        <f t="shared" si="14"/>
        <v>45.659761901012487</v>
      </c>
      <c r="H56" s="24">
        <f t="shared" si="19"/>
        <v>38.810797615860615</v>
      </c>
    </row>
    <row r="57" spans="2:12" ht="15" customHeight="1" x14ac:dyDescent="0.2">
      <c r="B57" s="16">
        <v>103</v>
      </c>
      <c r="C57" s="9">
        <f t="shared" ref="C57:C59" si="20">0.8*30*(B57/80)+0.2*30*((SQRT(B57/80)))</f>
        <v>37.708083430746129</v>
      </c>
      <c r="D57" s="24">
        <f t="shared" si="18"/>
        <v>32.051870916134206</v>
      </c>
      <c r="F57" s="16">
        <v>128</v>
      </c>
      <c r="G57" s="9">
        <f t="shared" ref="G57:G59" si="21">0.8*30*(F57/80)+0.2*30*((SQRT(F57/80)))</f>
        <v>45.989466384404118</v>
      </c>
      <c r="H57" s="24">
        <f t="shared" si="19"/>
        <v>39.091046426743496</v>
      </c>
    </row>
    <row r="58" spans="2:12" ht="15" customHeight="1" x14ac:dyDescent="0.2">
      <c r="B58" s="16">
        <v>104</v>
      </c>
      <c r="C58" s="9">
        <f t="shared" si="20"/>
        <v>38.041052550594827</v>
      </c>
      <c r="D58" s="24">
        <f t="shared" si="18"/>
        <v>32.334894668005603</v>
      </c>
      <c r="F58" s="16">
        <v>129</v>
      </c>
      <c r="G58" s="9">
        <f t="shared" si="21"/>
        <v>46.319055059520181</v>
      </c>
      <c r="H58" s="24">
        <f t="shared" si="19"/>
        <v>39.371196800592152</v>
      </c>
    </row>
    <row r="59" spans="2:12" ht="15" customHeight="1" thickBot="1" x14ac:dyDescent="0.25">
      <c r="B59" s="17">
        <v>105</v>
      </c>
      <c r="C59" s="11">
        <f t="shared" si="20"/>
        <v>38.37386354243376</v>
      </c>
      <c r="D59" s="26">
        <f t="shared" si="18"/>
        <v>32.617784011068693</v>
      </c>
      <c r="F59" s="17">
        <v>130</v>
      </c>
      <c r="G59" s="11">
        <f t="shared" si="21"/>
        <v>46.648529270389176</v>
      </c>
      <c r="H59" s="26">
        <f t="shared" si="19"/>
        <v>39.6512498798308</v>
      </c>
    </row>
  </sheetData>
  <mergeCells count="6">
    <mergeCell ref="B2:D2"/>
    <mergeCell ref="F2:H2"/>
    <mergeCell ref="J2:L2"/>
    <mergeCell ref="B32:D32"/>
    <mergeCell ref="F32:H32"/>
    <mergeCell ref="J32:L32"/>
  </mergeCells>
  <pageMargins left="0.37" right="0.24" top="0.45" bottom="0.4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9"/>
  <sheetViews>
    <sheetView tabSelected="1" workbookViewId="0">
      <selection activeCell="N49" sqref="N49"/>
    </sheetView>
  </sheetViews>
  <sheetFormatPr defaultRowHeight="12.75" x14ac:dyDescent="0.2"/>
  <cols>
    <col min="1" max="1" width="1.42578125" customWidth="1"/>
    <col min="2" max="2" width="8.7109375" customWidth="1"/>
    <col min="3" max="3" width="10.28515625" customWidth="1"/>
    <col min="4" max="4" width="12.7109375" customWidth="1"/>
    <col min="5" max="5" width="14" customWidth="1"/>
    <col min="6" max="6" width="3.7109375" customWidth="1"/>
    <col min="7" max="7" width="8.7109375" customWidth="1"/>
    <col min="8" max="8" width="10.28515625" customWidth="1"/>
    <col min="9" max="9" width="12.7109375" customWidth="1"/>
    <col min="10" max="10" width="14" customWidth="1"/>
    <col min="11" max="11" width="3.7109375" customWidth="1"/>
    <col min="12" max="12" width="8.7109375" customWidth="1"/>
    <col min="13" max="13" width="10.28515625" customWidth="1"/>
    <col min="14" max="14" width="12.7109375" customWidth="1"/>
    <col min="15" max="15" width="14" customWidth="1"/>
  </cols>
  <sheetData>
    <row r="1" spans="2:15" ht="13.5" thickBot="1" x14ac:dyDescent="0.25"/>
    <row r="2" spans="2:15" ht="51" customHeight="1" thickBot="1" x14ac:dyDescent="0.25">
      <c r="B2" s="27" t="s">
        <v>5</v>
      </c>
      <c r="C2" s="28"/>
      <c r="D2" s="28"/>
      <c r="E2" s="29"/>
      <c r="G2" s="27" t="s">
        <v>5</v>
      </c>
      <c r="H2" s="28"/>
      <c r="I2" s="28"/>
      <c r="J2" s="29"/>
      <c r="L2" s="27" t="s">
        <v>5</v>
      </c>
      <c r="M2" s="28"/>
      <c r="N2" s="28"/>
      <c r="O2" s="29"/>
    </row>
    <row r="3" spans="2:15" ht="53.25" customHeight="1" x14ac:dyDescent="0.2">
      <c r="B3" s="14" t="s">
        <v>0</v>
      </c>
      <c r="C3" s="6" t="s">
        <v>1</v>
      </c>
      <c r="D3" s="6" t="s">
        <v>7</v>
      </c>
      <c r="E3" s="20" t="s">
        <v>2</v>
      </c>
      <c r="G3" s="14" t="s">
        <v>0</v>
      </c>
      <c r="H3" s="6" t="s">
        <v>1</v>
      </c>
      <c r="I3" s="6" t="s">
        <v>7</v>
      </c>
      <c r="J3" s="20" t="s">
        <v>2</v>
      </c>
      <c r="L3" s="14" t="s">
        <v>0</v>
      </c>
      <c r="M3" s="6" t="s">
        <v>1</v>
      </c>
      <c r="N3" s="6" t="s">
        <v>7</v>
      </c>
      <c r="O3" s="20" t="s">
        <v>2</v>
      </c>
    </row>
    <row r="4" spans="2:15" ht="13.5" thickBot="1" x14ac:dyDescent="0.25">
      <c r="B4" s="15">
        <v>1</v>
      </c>
      <c r="C4" s="8">
        <v>3</v>
      </c>
      <c r="D4" s="7">
        <v>3</v>
      </c>
      <c r="E4" s="21">
        <v>4</v>
      </c>
      <c r="G4" s="15">
        <v>1</v>
      </c>
      <c r="H4" s="8">
        <v>3</v>
      </c>
      <c r="I4" s="7">
        <v>3</v>
      </c>
      <c r="J4" s="21">
        <v>4</v>
      </c>
      <c r="L4" s="15">
        <v>1</v>
      </c>
      <c r="M4" s="8">
        <v>3</v>
      </c>
      <c r="N4" s="7">
        <v>3</v>
      </c>
      <c r="O4" s="21">
        <v>4</v>
      </c>
    </row>
    <row r="5" spans="2:15" ht="15" customHeight="1" x14ac:dyDescent="0.2">
      <c r="B5" s="16">
        <v>10</v>
      </c>
      <c r="C5" s="9">
        <f t="shared" ref="C5:C22" si="0">0.8*30*(B5/80)+0.2*30*((SQRT(B5/80)))</f>
        <v>5.1213203435596428</v>
      </c>
      <c r="D5" s="10">
        <f>C5*1.155</f>
        <v>5.9151249968113877</v>
      </c>
      <c r="E5" s="22">
        <f t="shared" ref="E5:E22" si="1">D5*0.85</f>
        <v>5.0278562472896793</v>
      </c>
      <c r="G5" s="16">
        <v>31</v>
      </c>
      <c r="H5" s="9">
        <f t="shared" ref="H5:H26" si="2">0.8*30*(G5/80)+0.2*30*((SQRT(G5/80)))</f>
        <v>13.03496987939662</v>
      </c>
      <c r="I5" s="10">
        <f>H5*1.155</f>
        <v>15.055390210703097</v>
      </c>
      <c r="J5" s="22">
        <f t="shared" ref="J5:J26" si="3">I5*0.85</f>
        <v>12.797081679097632</v>
      </c>
      <c r="L5" s="16">
        <v>56</v>
      </c>
      <c r="M5" s="9">
        <f t="shared" ref="M5:M26" si="4">0.8*30*(L5/80)+0.2*30*((SQRT(L5/80)))</f>
        <v>21.819960159204449</v>
      </c>
      <c r="N5" s="10">
        <f>M5*1.155</f>
        <v>25.202053983881139</v>
      </c>
      <c r="O5" s="22">
        <f t="shared" ref="O5:O26" si="5">N5*0.85</f>
        <v>21.421745886298968</v>
      </c>
    </row>
    <row r="6" spans="2:15" ht="15" customHeight="1" x14ac:dyDescent="0.2">
      <c r="B6" s="16">
        <v>11</v>
      </c>
      <c r="C6" s="9">
        <f t="shared" si="0"/>
        <v>5.5248595461286989</v>
      </c>
      <c r="D6" s="10">
        <f t="shared" ref="D6:D25" si="6">C6*1.155</f>
        <v>6.3812127757786472</v>
      </c>
      <c r="E6" s="22">
        <f t="shared" si="1"/>
        <v>5.4240308594118503</v>
      </c>
      <c r="G6" s="16">
        <v>32</v>
      </c>
      <c r="H6" s="9">
        <f t="shared" si="2"/>
        <v>13.394733192202057</v>
      </c>
      <c r="I6" s="10">
        <f t="shared" ref="I6:I29" si="7">H6*1.155</f>
        <v>15.470916836993377</v>
      </c>
      <c r="J6" s="22">
        <f t="shared" si="3"/>
        <v>13.15027931144437</v>
      </c>
      <c r="L6" s="16">
        <v>57</v>
      </c>
      <c r="M6" s="9">
        <f t="shared" si="4"/>
        <v>22.164582904840241</v>
      </c>
      <c r="N6" s="10">
        <f t="shared" ref="N6:N28" si="8">M6*1.155</f>
        <v>25.600093255090478</v>
      </c>
      <c r="O6" s="22">
        <f t="shared" si="5"/>
        <v>21.760079266826907</v>
      </c>
    </row>
    <row r="7" spans="2:15" ht="15" customHeight="1" x14ac:dyDescent="0.2">
      <c r="B7" s="16">
        <v>12</v>
      </c>
      <c r="C7" s="9">
        <f t="shared" si="0"/>
        <v>5.9237900077244499</v>
      </c>
      <c r="D7" s="10">
        <f t="shared" si="6"/>
        <v>6.8419774589217397</v>
      </c>
      <c r="E7" s="22">
        <f t="shared" si="1"/>
        <v>5.8156808400834787</v>
      </c>
      <c r="G7" s="16">
        <v>33</v>
      </c>
      <c r="H7" s="9">
        <f t="shared" si="2"/>
        <v>13.753569773599537</v>
      </c>
      <c r="I7" s="10">
        <f t="shared" si="7"/>
        <v>15.885373088507466</v>
      </c>
      <c r="J7" s="22">
        <f t="shared" si="3"/>
        <v>13.502567125231346</v>
      </c>
      <c r="L7" s="16">
        <v>58</v>
      </c>
      <c r="M7" s="9">
        <f t="shared" si="4"/>
        <v>22.508815909777919</v>
      </c>
      <c r="N7" s="10">
        <f t="shared" si="8"/>
        <v>25.997682375793499</v>
      </c>
      <c r="O7" s="22">
        <f t="shared" si="5"/>
        <v>22.098030019424474</v>
      </c>
    </row>
    <row r="8" spans="2:15" ht="15" customHeight="1" x14ac:dyDescent="0.2">
      <c r="B8" s="16">
        <v>13</v>
      </c>
      <c r="C8" s="9">
        <f t="shared" si="0"/>
        <v>6.3186773244895651</v>
      </c>
      <c r="D8" s="10">
        <f t="shared" si="6"/>
        <v>7.2980723097854474</v>
      </c>
      <c r="E8" s="22">
        <f t="shared" si="1"/>
        <v>6.2033614633176297</v>
      </c>
      <c r="G8" s="16">
        <v>34</v>
      </c>
      <c r="H8" s="9">
        <f t="shared" si="2"/>
        <v>14.111521443121589</v>
      </c>
      <c r="I8" s="10">
        <f t="shared" si="7"/>
        <v>16.298807266805436</v>
      </c>
      <c r="J8" s="22">
        <f t="shared" si="3"/>
        <v>13.85398617678462</v>
      </c>
      <c r="L8" s="16">
        <v>59</v>
      </c>
      <c r="M8" s="9">
        <f t="shared" si="4"/>
        <v>22.852669211195305</v>
      </c>
      <c r="N8" s="10">
        <f t="shared" si="8"/>
        <v>26.394832938930577</v>
      </c>
      <c r="O8" s="22">
        <f t="shared" si="5"/>
        <v>22.43560799809099</v>
      </c>
    </row>
    <row r="9" spans="2:15" ht="15" customHeight="1" x14ac:dyDescent="0.2">
      <c r="B9" s="16">
        <v>14</v>
      </c>
      <c r="C9" s="9">
        <f t="shared" si="0"/>
        <v>6.709980079602226</v>
      </c>
      <c r="D9" s="10">
        <f t="shared" si="6"/>
        <v>7.7500269919405715</v>
      </c>
      <c r="E9" s="22">
        <f t="shared" si="1"/>
        <v>6.5875229431494855</v>
      </c>
      <c r="G9" s="16">
        <v>35</v>
      </c>
      <c r="H9" s="9">
        <f t="shared" si="2"/>
        <v>14.468626966596887</v>
      </c>
      <c r="I9" s="10">
        <f t="shared" si="7"/>
        <v>16.711264146419403</v>
      </c>
      <c r="J9" s="22">
        <f t="shared" si="3"/>
        <v>14.204574524456492</v>
      </c>
      <c r="L9" s="16">
        <v>60</v>
      </c>
      <c r="M9" s="9">
        <f t="shared" si="4"/>
        <v>23.196152422706632</v>
      </c>
      <c r="N9" s="10">
        <f t="shared" si="8"/>
        <v>26.791556048226159</v>
      </c>
      <c r="O9" s="22">
        <f t="shared" si="5"/>
        <v>22.772822640992235</v>
      </c>
    </row>
    <row r="10" spans="2:15" ht="15" customHeight="1" x14ac:dyDescent="0.2">
      <c r="B10" s="16">
        <v>15</v>
      </c>
      <c r="C10" s="9">
        <f t="shared" si="0"/>
        <v>7.098076211353316</v>
      </c>
      <c r="D10" s="10">
        <f t="shared" si="6"/>
        <v>8.1982780241130797</v>
      </c>
      <c r="E10" s="22">
        <f t="shared" si="1"/>
        <v>6.9685363204961179</v>
      </c>
      <c r="G10" s="16">
        <v>36</v>
      </c>
      <c r="H10" s="9">
        <f t="shared" si="2"/>
        <v>14.824922359499622</v>
      </c>
      <c r="I10" s="10">
        <f t="shared" si="7"/>
        <v>17.122785325222065</v>
      </c>
      <c r="J10" s="22">
        <f t="shared" si="3"/>
        <v>14.554367526438755</v>
      </c>
      <c r="L10" s="16">
        <v>61</v>
      </c>
      <c r="M10" s="9">
        <f t="shared" si="4"/>
        <v>23.539274758971892</v>
      </c>
      <c r="N10" s="10">
        <f t="shared" si="8"/>
        <v>27.187862346612537</v>
      </c>
      <c r="O10" s="22">
        <f t="shared" si="5"/>
        <v>23.109682994620655</v>
      </c>
    </row>
    <row r="11" spans="2:15" ht="15" customHeight="1" x14ac:dyDescent="0.2">
      <c r="B11" s="16">
        <v>16</v>
      </c>
      <c r="C11" s="9">
        <f t="shared" si="0"/>
        <v>7.4832815729997488</v>
      </c>
      <c r="D11" s="10">
        <f t="shared" si="6"/>
        <v>8.6431902168147108</v>
      </c>
      <c r="E11" s="22">
        <f t="shared" si="1"/>
        <v>7.3467116842925035</v>
      </c>
      <c r="G11" s="16">
        <v>37</v>
      </c>
      <c r="H11" s="9">
        <f t="shared" si="2"/>
        <v>15.180441152620634</v>
      </c>
      <c r="I11" s="10">
        <f t="shared" si="7"/>
        <v>17.533409531276835</v>
      </c>
      <c r="J11" s="22">
        <f t="shared" si="3"/>
        <v>14.903398101585308</v>
      </c>
      <c r="L11" s="16">
        <v>62</v>
      </c>
      <c r="M11" s="9">
        <f t="shared" si="4"/>
        <v>23.882045058497702</v>
      </c>
      <c r="N11" s="10">
        <f t="shared" si="8"/>
        <v>27.583762042564846</v>
      </c>
      <c r="O11" s="22">
        <f t="shared" si="5"/>
        <v>23.446197736180117</v>
      </c>
    </row>
    <row r="12" spans="2:15" ht="15" customHeight="1" x14ac:dyDescent="0.2">
      <c r="B12" s="16">
        <v>17</v>
      </c>
      <c r="C12" s="9">
        <f t="shared" si="0"/>
        <v>7.8658633371878661</v>
      </c>
      <c r="D12" s="10">
        <f t="shared" si="6"/>
        <v>9.0850721544519857</v>
      </c>
      <c r="E12" s="22">
        <f t="shared" si="1"/>
        <v>7.722311331284188</v>
      </c>
      <c r="G12" s="16">
        <v>38</v>
      </c>
      <c r="H12" s="9">
        <f t="shared" si="2"/>
        <v>15.535214625627065</v>
      </c>
      <c r="I12" s="10">
        <f t="shared" si="7"/>
        <v>17.943172892599261</v>
      </c>
      <c r="J12" s="22">
        <f t="shared" si="3"/>
        <v>15.25169695870937</v>
      </c>
      <c r="L12" s="16">
        <v>63</v>
      </c>
      <c r="M12" s="9">
        <f t="shared" si="4"/>
        <v>24.224471804789651</v>
      </c>
      <c r="N12" s="10">
        <f t="shared" si="8"/>
        <v>27.979264934532047</v>
      </c>
      <c r="O12" s="22">
        <f t="shared" si="5"/>
        <v>23.782375194352241</v>
      </c>
    </row>
    <row r="13" spans="2:15" ht="15" customHeight="1" x14ac:dyDescent="0.2">
      <c r="B13" s="16">
        <v>18</v>
      </c>
      <c r="C13" s="9">
        <f t="shared" si="0"/>
        <v>8.2460498941515414</v>
      </c>
      <c r="D13" s="10">
        <f t="shared" si="6"/>
        <v>9.5241876277450306</v>
      </c>
      <c r="E13" s="22">
        <f t="shared" si="1"/>
        <v>8.0955594835832763</v>
      </c>
      <c r="G13" s="16">
        <v>39</v>
      </c>
      <c r="H13" s="9">
        <f t="shared" si="2"/>
        <v>15.889272013130682</v>
      </c>
      <c r="I13" s="10">
        <f t="shared" si="7"/>
        <v>18.352109175165939</v>
      </c>
      <c r="J13" s="22">
        <f t="shared" si="3"/>
        <v>15.599292798891048</v>
      </c>
      <c r="L13" s="16">
        <v>64</v>
      </c>
      <c r="M13" s="9">
        <f t="shared" si="4"/>
        <v>24.566563145999499</v>
      </c>
      <c r="N13" s="10">
        <f t="shared" si="8"/>
        <v>28.374380433629423</v>
      </c>
      <c r="O13" s="22">
        <f t="shared" si="5"/>
        <v>24.11822336858501</v>
      </c>
    </row>
    <row r="14" spans="2:15" ht="15" customHeight="1" x14ac:dyDescent="0.2">
      <c r="B14" s="16">
        <v>19</v>
      </c>
      <c r="C14" s="9">
        <f t="shared" si="0"/>
        <v>8.6240383034426884</v>
      </c>
      <c r="D14" s="10">
        <f t="shared" si="6"/>
        <v>9.9607642404763048</v>
      </c>
      <c r="E14" s="22">
        <f t="shared" si="1"/>
        <v>8.4666496044048589</v>
      </c>
      <c r="G14" s="16">
        <v>40</v>
      </c>
      <c r="H14" s="9">
        <f t="shared" si="2"/>
        <v>16.242640687119284</v>
      </c>
      <c r="I14" s="10">
        <f t="shared" si="7"/>
        <v>18.760249993622772</v>
      </c>
      <c r="J14" s="22">
        <f t="shared" si="3"/>
        <v>15.946212494579356</v>
      </c>
      <c r="L14" s="16">
        <v>65</v>
      </c>
      <c r="M14" s="9">
        <f t="shared" si="4"/>
        <v>24.908326913195985</v>
      </c>
      <c r="N14" s="10">
        <f t="shared" si="8"/>
        <v>28.769117584741362</v>
      </c>
      <c r="O14" s="22">
        <f t="shared" si="5"/>
        <v>24.453749947030158</v>
      </c>
    </row>
    <row r="15" spans="2:15" ht="15" customHeight="1" x14ac:dyDescent="0.2">
      <c r="B15" s="16">
        <v>20</v>
      </c>
      <c r="C15" s="9">
        <f t="shared" si="0"/>
        <v>9</v>
      </c>
      <c r="D15" s="10">
        <f t="shared" si="6"/>
        <v>10.395</v>
      </c>
      <c r="E15" s="22">
        <f t="shared" si="1"/>
        <v>8.8357499999999991</v>
      </c>
      <c r="G15" s="16">
        <v>41</v>
      </c>
      <c r="H15" s="9">
        <f t="shared" si="2"/>
        <v>16.595346318982905</v>
      </c>
      <c r="I15" s="10">
        <f t="shared" si="7"/>
        <v>19.167624998425257</v>
      </c>
      <c r="J15" s="22">
        <f t="shared" si="3"/>
        <v>16.292481248661467</v>
      </c>
      <c r="L15" s="16">
        <v>66</v>
      </c>
      <c r="M15" s="9">
        <f t="shared" si="4"/>
        <v>25.249770637375484</v>
      </c>
      <c r="N15" s="10">
        <f t="shared" si="8"/>
        <v>29.163485086168684</v>
      </c>
      <c r="O15" s="22">
        <f t="shared" si="5"/>
        <v>24.788962323243382</v>
      </c>
    </row>
    <row r="16" spans="2:15" ht="15" customHeight="1" x14ac:dyDescent="0.2">
      <c r="B16" s="16">
        <v>21</v>
      </c>
      <c r="C16" s="9">
        <f t="shared" si="0"/>
        <v>9.3740852297878803</v>
      </c>
      <c r="D16" s="10">
        <f t="shared" si="6"/>
        <v>10.827068440405002</v>
      </c>
      <c r="E16" s="22">
        <f t="shared" si="1"/>
        <v>9.2030081743442516</v>
      </c>
      <c r="G16" s="16">
        <v>42</v>
      </c>
      <c r="H16" s="9">
        <f t="shared" si="2"/>
        <v>16.947413023856832</v>
      </c>
      <c r="I16" s="10">
        <f t="shared" si="7"/>
        <v>19.57426204255464</v>
      </c>
      <c r="J16" s="22">
        <f t="shared" si="3"/>
        <v>16.638122736171443</v>
      </c>
      <c r="L16" s="16">
        <v>67</v>
      </c>
      <c r="M16" s="9">
        <f t="shared" si="4"/>
        <v>25.59090156531694</v>
      </c>
      <c r="N16" s="10">
        <f t="shared" si="8"/>
        <v>29.557491307941067</v>
      </c>
      <c r="O16" s="22">
        <f t="shared" si="5"/>
        <v>25.123867611749905</v>
      </c>
    </row>
    <row r="17" spans="2:15" ht="15" customHeight="1" x14ac:dyDescent="0.2">
      <c r="B17" s="16">
        <v>22</v>
      </c>
      <c r="C17" s="9">
        <f t="shared" si="0"/>
        <v>9.7464265445104559</v>
      </c>
      <c r="D17" s="10">
        <f t="shared" si="6"/>
        <v>11.257122658909577</v>
      </c>
      <c r="E17" s="22">
        <f t="shared" si="1"/>
        <v>9.5685542600731406</v>
      </c>
      <c r="G17" s="16">
        <v>43</v>
      </c>
      <c r="H17" s="9">
        <f t="shared" si="2"/>
        <v>17.298863489584555</v>
      </c>
      <c r="I17" s="10">
        <f t="shared" si="7"/>
        <v>19.980187330470162</v>
      </c>
      <c r="J17" s="22">
        <f t="shared" si="3"/>
        <v>16.983159230899638</v>
      </c>
      <c r="L17" s="16">
        <v>68</v>
      </c>
      <c r="M17" s="9">
        <f t="shared" si="4"/>
        <v>25.931726674375732</v>
      </c>
      <c r="N17" s="10">
        <f t="shared" si="8"/>
        <v>29.95114430890397</v>
      </c>
      <c r="O17" s="22">
        <f t="shared" si="5"/>
        <v>25.458472662568376</v>
      </c>
    </row>
    <row r="18" spans="2:15" ht="15" customHeight="1" x14ac:dyDescent="0.2">
      <c r="B18" s="16">
        <v>23</v>
      </c>
      <c r="C18" s="9">
        <f t="shared" si="0"/>
        <v>10.117141588429082</v>
      </c>
      <c r="D18" s="10">
        <f t="shared" si="6"/>
        <v>11.68529853463559</v>
      </c>
      <c r="E18" s="22">
        <f t="shared" si="1"/>
        <v>9.9325037544402512</v>
      </c>
      <c r="G18" s="16">
        <v>44</v>
      </c>
      <c r="H18" s="9">
        <f t="shared" si="2"/>
        <v>17.649719092257399</v>
      </c>
      <c r="I18" s="10">
        <f t="shared" si="7"/>
        <v>20.385425551557297</v>
      </c>
      <c r="J18" s="22">
        <f t="shared" si="3"/>
        <v>17.327611718823704</v>
      </c>
      <c r="L18" s="16">
        <v>69</v>
      </c>
      <c r="M18" s="9">
        <f t="shared" si="4"/>
        <v>26.272252686302018</v>
      </c>
      <c r="N18" s="10">
        <f t="shared" si="8"/>
        <v>30.34445185267883</v>
      </c>
      <c r="O18" s="22">
        <f t="shared" si="5"/>
        <v>25.792784074777003</v>
      </c>
    </row>
    <row r="19" spans="2:15" ht="15" customHeight="1" x14ac:dyDescent="0.2">
      <c r="B19" s="16">
        <v>24</v>
      </c>
      <c r="C19" s="9">
        <f t="shared" si="0"/>
        <v>10.486335345030996</v>
      </c>
      <c r="D19" s="10">
        <f t="shared" si="6"/>
        <v>12.111717323510801</v>
      </c>
      <c r="E19" s="22">
        <f t="shared" si="1"/>
        <v>10.29495972498418</v>
      </c>
      <c r="G19" s="16">
        <v>45</v>
      </c>
      <c r="H19" s="9">
        <f t="shared" si="2"/>
        <v>18</v>
      </c>
      <c r="I19" s="10">
        <f t="shared" si="7"/>
        <v>20.79</v>
      </c>
      <c r="J19" s="22">
        <f t="shared" si="3"/>
        <v>17.671499999999998</v>
      </c>
      <c r="L19" s="16">
        <v>70</v>
      </c>
      <c r="M19" s="9">
        <f t="shared" si="4"/>
        <v>26.612486080160913</v>
      </c>
      <c r="N19" s="10">
        <f t="shared" si="8"/>
        <v>30.737421422585854</v>
      </c>
      <c r="O19" s="22">
        <f t="shared" si="5"/>
        <v>26.126808209197975</v>
      </c>
    </row>
    <row r="20" spans="2:15" ht="15" customHeight="1" x14ac:dyDescent="0.2">
      <c r="B20" s="18">
        <v>25</v>
      </c>
      <c r="C20" s="13">
        <f t="shared" si="0"/>
        <v>10.854101966249685</v>
      </c>
      <c r="D20" s="10">
        <f t="shared" si="6"/>
        <v>12.536487771018386</v>
      </c>
      <c r="E20" s="25">
        <f t="shared" si="1"/>
        <v>10.656014605365629</v>
      </c>
      <c r="G20" s="16">
        <v>46</v>
      </c>
      <c r="H20" s="9">
        <f t="shared" si="2"/>
        <v>18.34972526643093</v>
      </c>
      <c r="I20" s="10">
        <f t="shared" si="7"/>
        <v>21.193932682727723</v>
      </c>
      <c r="J20" s="22">
        <f t="shared" si="3"/>
        <v>18.014842780318563</v>
      </c>
      <c r="L20" s="16">
        <v>71</v>
      </c>
      <c r="M20" s="9">
        <f t="shared" si="4"/>
        <v>26.95243310442503</v>
      </c>
      <c r="N20" s="10">
        <f t="shared" si="8"/>
        <v>31.130060235610909</v>
      </c>
      <c r="O20" s="22">
        <f t="shared" si="5"/>
        <v>26.460551200269272</v>
      </c>
    </row>
    <row r="21" spans="2:15" ht="15" customHeight="1" x14ac:dyDescent="0.2">
      <c r="B21" s="16">
        <v>26</v>
      </c>
      <c r="C21" s="13">
        <f t="shared" si="0"/>
        <v>11.220526275297415</v>
      </c>
      <c r="D21" s="10">
        <f t="shared" si="6"/>
        <v>12.959707847968515</v>
      </c>
      <c r="E21" s="22">
        <f t="shared" si="1"/>
        <v>11.015751670773238</v>
      </c>
      <c r="G21" s="16">
        <v>47</v>
      </c>
      <c r="H21" s="9">
        <f t="shared" si="2"/>
        <v>18.698912915026767</v>
      </c>
      <c r="I21" s="10">
        <f t="shared" si="7"/>
        <v>21.597244416855915</v>
      </c>
      <c r="J21" s="22">
        <f t="shared" si="3"/>
        <v>18.357657754327526</v>
      </c>
      <c r="L21" s="16">
        <v>72</v>
      </c>
      <c r="M21" s="9">
        <f t="shared" si="4"/>
        <v>27.292099788303084</v>
      </c>
      <c r="N21" s="10">
        <f t="shared" si="8"/>
        <v>31.522375255490061</v>
      </c>
      <c r="O21" s="22">
        <f t="shared" si="5"/>
        <v>26.794018967166551</v>
      </c>
    </row>
    <row r="22" spans="2:15" ht="15" customHeight="1" x14ac:dyDescent="0.2">
      <c r="B22" s="16">
        <v>27</v>
      </c>
      <c r="C22" s="9">
        <f t="shared" si="0"/>
        <v>11.585685011586676</v>
      </c>
      <c r="D22" s="10">
        <f t="shared" si="6"/>
        <v>13.381466188382612</v>
      </c>
      <c r="E22" s="24">
        <f t="shared" si="1"/>
        <v>11.37424626012522</v>
      </c>
      <c r="G22" s="16">
        <v>48</v>
      </c>
      <c r="H22" s="9">
        <f t="shared" si="2"/>
        <v>19.047580015448901</v>
      </c>
      <c r="I22" s="10">
        <f t="shared" si="7"/>
        <v>21.999954917843482</v>
      </c>
      <c r="J22" s="22">
        <f t="shared" si="3"/>
        <v>18.699961680166957</v>
      </c>
      <c r="L22" s="16">
        <v>73</v>
      </c>
      <c r="M22" s="9">
        <f t="shared" si="4"/>
        <v>27.63149195236284</v>
      </c>
      <c r="N22" s="10">
        <f t="shared" si="8"/>
        <v>31.914373204979082</v>
      </c>
      <c r="O22" s="22">
        <f t="shared" si="5"/>
        <v>27.127217224232218</v>
      </c>
    </row>
    <row r="23" spans="2:15" ht="15" customHeight="1" x14ac:dyDescent="0.2">
      <c r="B23" s="16">
        <v>28</v>
      </c>
      <c r="C23" s="9">
        <f t="shared" ref="C23:C25" si="9">0.8*30*(B23/80)+0.2*30*((SQRT(B23/80)))</f>
        <v>11.949647869859767</v>
      </c>
      <c r="D23" s="10">
        <f t="shared" si="6"/>
        <v>13.801843289688032</v>
      </c>
      <c r="E23" s="22">
        <f t="shared" ref="E23:E25" si="10">D23*0.85</f>
        <v>11.731566796234826</v>
      </c>
      <c r="G23" s="16">
        <v>49</v>
      </c>
      <c r="H23" s="9">
        <f t="shared" si="2"/>
        <v>19.395742752749559</v>
      </c>
      <c r="I23" s="10">
        <f t="shared" si="7"/>
        <v>22.402082879425741</v>
      </c>
      <c r="J23" s="22">
        <f t="shared" si="3"/>
        <v>19.04177044751188</v>
      </c>
      <c r="L23" s="16">
        <v>74</v>
      </c>
      <c r="M23" s="9">
        <f t="shared" si="4"/>
        <v>27.970615218501408</v>
      </c>
      <c r="N23" s="10">
        <f t="shared" si="8"/>
        <v>32.306060577369124</v>
      </c>
      <c r="O23" s="22">
        <f t="shared" si="5"/>
        <v>27.460151490763753</v>
      </c>
    </row>
    <row r="24" spans="2:15" ht="15" customHeight="1" x14ac:dyDescent="0.2">
      <c r="B24" s="16">
        <v>29</v>
      </c>
      <c r="C24" s="9">
        <f t="shared" si="9"/>
        <v>12.312478373637688</v>
      </c>
      <c r="D24" s="10">
        <f t="shared" si="6"/>
        <v>14.220912521551531</v>
      </c>
      <c r="E24" s="22">
        <f t="shared" si="10"/>
        <v>12.087775643318801</v>
      </c>
      <c r="G24" s="18">
        <v>50</v>
      </c>
      <c r="H24" s="13">
        <f t="shared" si="2"/>
        <v>19.743416490252571</v>
      </c>
      <c r="I24" s="10">
        <f t="shared" si="7"/>
        <v>22.80364604624172</v>
      </c>
      <c r="J24" s="25">
        <f t="shared" si="3"/>
        <v>19.383099139305461</v>
      </c>
      <c r="L24" s="18">
        <v>75</v>
      </c>
      <c r="M24" s="13">
        <f t="shared" si="4"/>
        <v>28.309475019311126</v>
      </c>
      <c r="N24" s="10">
        <f t="shared" si="8"/>
        <v>32.697443647304354</v>
      </c>
      <c r="O24" s="25">
        <f t="shared" si="5"/>
        <v>27.792827100208701</v>
      </c>
    </row>
    <row r="25" spans="2:15" ht="15" customHeight="1" thickBot="1" x14ac:dyDescent="0.25">
      <c r="B25" s="17">
        <v>30</v>
      </c>
      <c r="C25" s="11">
        <f t="shared" si="9"/>
        <v>12.674234614174766</v>
      </c>
      <c r="D25" s="10">
        <f t="shared" si="6"/>
        <v>14.638740979371855</v>
      </c>
      <c r="E25" s="23">
        <f t="shared" si="10"/>
        <v>12.442929832466076</v>
      </c>
      <c r="G25" s="16">
        <v>51</v>
      </c>
      <c r="H25" s="13">
        <f t="shared" si="2"/>
        <v>20.090615826801393</v>
      </c>
      <c r="I25" s="10">
        <f t="shared" si="7"/>
        <v>23.204661279955609</v>
      </c>
      <c r="J25" s="22">
        <f t="shared" si="3"/>
        <v>19.723962087962267</v>
      </c>
      <c r="L25" s="16">
        <v>76</v>
      </c>
      <c r="M25" s="13">
        <f t="shared" si="4"/>
        <v>28.648076606885375</v>
      </c>
      <c r="N25" s="10">
        <f t="shared" si="8"/>
        <v>33.088528480952611</v>
      </c>
      <c r="O25" s="22">
        <f t="shared" si="5"/>
        <v>28.12524920880972</v>
      </c>
    </row>
    <row r="26" spans="2:15" ht="15" customHeight="1" x14ac:dyDescent="0.2">
      <c r="E26" s="5"/>
      <c r="G26" s="16">
        <v>52</v>
      </c>
      <c r="H26" s="9">
        <f t="shared" si="2"/>
        <v>20.437354648979131</v>
      </c>
      <c r="I26" s="10">
        <f t="shared" si="7"/>
        <v>23.605144619570897</v>
      </c>
      <c r="J26" s="24">
        <f t="shared" si="3"/>
        <v>20.064372926635262</v>
      </c>
      <c r="L26" s="16">
        <v>77</v>
      </c>
      <c r="M26" s="9">
        <f t="shared" si="4"/>
        <v>28.986425061104576</v>
      </c>
      <c r="N26" s="10">
        <f t="shared" si="8"/>
        <v>33.479320945575786</v>
      </c>
      <c r="O26" s="24">
        <f t="shared" si="5"/>
        <v>28.457422803739416</v>
      </c>
    </row>
    <row r="27" spans="2:15" ht="15" customHeight="1" x14ac:dyDescent="0.2">
      <c r="E27" s="5"/>
      <c r="G27" s="16">
        <v>53</v>
      </c>
      <c r="H27" s="9">
        <f t="shared" ref="H27:H29" si="11">0.8*30*(G27/80)+0.2*30*((SQRT(G27/80)))</f>
        <v>20.783646178829912</v>
      </c>
      <c r="I27" s="10">
        <f t="shared" si="7"/>
        <v>24.005111336548548</v>
      </c>
      <c r="J27" s="22">
        <f t="shared" ref="J27:J29" si="12">I27*0.85</f>
        <v>20.404344636066266</v>
      </c>
      <c r="L27" s="16">
        <v>78</v>
      </c>
      <c r="M27" s="9">
        <f t="shared" ref="M27:M29" si="13">0.8*30*(L27/80)+0.2*30*((SQRT(L27/80)))</f>
        <v>29.32452529743945</v>
      </c>
      <c r="N27" s="10">
        <f t="shared" si="8"/>
        <v>33.869826718542569</v>
      </c>
      <c r="O27" s="22">
        <f t="shared" ref="O27:O29" si="14">N27*0.85</f>
        <v>28.789352710761182</v>
      </c>
    </row>
    <row r="28" spans="2:15" ht="15" customHeight="1" x14ac:dyDescent="0.2">
      <c r="E28" s="5"/>
      <c r="G28" s="16">
        <v>54</v>
      </c>
      <c r="H28" s="9">
        <f t="shared" si="11"/>
        <v>21.129503017546497</v>
      </c>
      <c r="I28" s="10">
        <f t="shared" si="7"/>
        <v>24.404575985266206</v>
      </c>
      <c r="J28" s="22">
        <f t="shared" si="12"/>
        <v>20.743889587476275</v>
      </c>
      <c r="L28" s="16">
        <v>79</v>
      </c>
      <c r="M28" s="9">
        <f t="shared" si="13"/>
        <v>29.66238207430554</v>
      </c>
      <c r="N28" s="10">
        <f t="shared" si="8"/>
        <v>34.260051295822898</v>
      </c>
      <c r="O28" s="22">
        <f t="shared" si="14"/>
        <v>29.121043601449461</v>
      </c>
    </row>
    <row r="29" spans="2:15" ht="15" customHeight="1" thickBot="1" x14ac:dyDescent="0.25">
      <c r="E29" s="5"/>
      <c r="G29" s="17">
        <v>55</v>
      </c>
      <c r="H29" s="11">
        <f t="shared" si="11"/>
        <v>21.474937185533101</v>
      </c>
      <c r="I29" s="10">
        <f t="shared" si="7"/>
        <v>24.803552449290731</v>
      </c>
      <c r="J29" s="23">
        <f t="shared" si="12"/>
        <v>21.083019581897119</v>
      </c>
      <c r="L29" s="17">
        <v>80</v>
      </c>
      <c r="M29" s="11">
        <f t="shared" si="13"/>
        <v>30</v>
      </c>
      <c r="N29" s="12">
        <f t="shared" ref="N29" si="15">M29*1.162</f>
        <v>34.86</v>
      </c>
      <c r="O29" s="23">
        <f t="shared" si="14"/>
        <v>29.631</v>
      </c>
    </row>
    <row r="30" spans="2:15" s="1" customFormat="1" ht="23.25" customHeight="1" x14ac:dyDescent="0.2">
      <c r="B30" s="2"/>
      <c r="C30" s="3"/>
      <c r="D30" s="4"/>
      <c r="E30" s="19"/>
      <c r="G30" s="2"/>
      <c r="H30" s="3"/>
      <c r="I30" s="4"/>
      <c r="J30" s="19"/>
      <c r="L30" s="2"/>
      <c r="M30" s="3"/>
      <c r="N30" s="4"/>
      <c r="O30" s="19"/>
    </row>
    <row r="31" spans="2:15" s="1" customFormat="1" ht="15" customHeight="1" thickBot="1" x14ac:dyDescent="0.25">
      <c r="B31" s="2"/>
      <c r="C31" s="3"/>
      <c r="D31" s="4"/>
      <c r="E31" s="19"/>
      <c r="G31" s="2"/>
      <c r="H31" s="3"/>
      <c r="I31" s="4"/>
      <c r="J31" s="19"/>
      <c r="L31" s="2"/>
      <c r="M31" s="3"/>
      <c r="N31" s="4"/>
      <c r="O31" s="19"/>
    </row>
    <row r="32" spans="2:15" ht="51" customHeight="1" thickBot="1" x14ac:dyDescent="0.25">
      <c r="B32" s="27" t="s">
        <v>5</v>
      </c>
      <c r="C32" s="28"/>
      <c r="D32" s="28"/>
      <c r="E32" s="29"/>
      <c r="G32" s="27" t="s">
        <v>5</v>
      </c>
      <c r="H32" s="28"/>
      <c r="I32" s="28"/>
      <c r="J32" s="29"/>
      <c r="L32" s="27" t="s">
        <v>5</v>
      </c>
      <c r="M32" s="28"/>
      <c r="N32" s="28"/>
      <c r="O32" s="29"/>
    </row>
    <row r="33" spans="2:15" ht="53.25" customHeight="1" x14ac:dyDescent="0.2">
      <c r="B33" s="14" t="s">
        <v>0</v>
      </c>
      <c r="C33" s="6" t="s">
        <v>1</v>
      </c>
      <c r="D33" s="6" t="s">
        <v>7</v>
      </c>
      <c r="E33" s="20" t="s">
        <v>2</v>
      </c>
      <c r="G33" s="14" t="s">
        <v>0</v>
      </c>
      <c r="H33" s="6" t="s">
        <v>1</v>
      </c>
      <c r="I33" s="6" t="s">
        <v>7</v>
      </c>
      <c r="J33" s="20" t="s">
        <v>2</v>
      </c>
      <c r="L33" s="14" t="s">
        <v>0</v>
      </c>
      <c r="M33" s="6" t="s">
        <v>1</v>
      </c>
      <c r="N33" s="6" t="s">
        <v>7</v>
      </c>
      <c r="O33" s="20" t="s">
        <v>2</v>
      </c>
    </row>
    <row r="34" spans="2:15" ht="13.5" thickBot="1" x14ac:dyDescent="0.25">
      <c r="B34" s="15">
        <v>1</v>
      </c>
      <c r="C34" s="8">
        <v>3</v>
      </c>
      <c r="D34" s="7">
        <v>3</v>
      </c>
      <c r="E34" s="21">
        <v>4</v>
      </c>
      <c r="G34" s="15">
        <v>1</v>
      </c>
      <c r="H34" s="8">
        <v>3</v>
      </c>
      <c r="I34" s="7">
        <v>3</v>
      </c>
      <c r="J34" s="21">
        <v>4</v>
      </c>
      <c r="L34" s="15">
        <v>1</v>
      </c>
      <c r="M34" s="8">
        <v>3</v>
      </c>
      <c r="N34" s="7">
        <v>3</v>
      </c>
      <c r="O34" s="21">
        <v>4</v>
      </c>
    </row>
    <row r="35" spans="2:15" ht="15" customHeight="1" x14ac:dyDescent="0.2">
      <c r="B35" s="16">
        <v>81</v>
      </c>
      <c r="C35" s="9">
        <f t="shared" ref="C35:C56" si="16">0.8*30*(B35/80)+0.2*30*((SQRT(B35/80)))</f>
        <v>30.33738353924943</v>
      </c>
      <c r="D35" s="10">
        <f>C35*1.155</f>
        <v>35.039677987833095</v>
      </c>
      <c r="E35" s="22">
        <f t="shared" ref="E35:E56" si="17">D35*0.85</f>
        <v>29.78372628965813</v>
      </c>
      <c r="G35" s="16">
        <v>106</v>
      </c>
      <c r="H35" s="9">
        <f t="shared" ref="H35:H56" si="18">0.8*30*(G35/80)+0.2*30*((SQRT(G35/80)))</f>
        <v>38.706518659932797</v>
      </c>
      <c r="I35" s="10">
        <f>H35*1.155</f>
        <v>44.706029052222384</v>
      </c>
      <c r="J35" s="22">
        <f t="shared" ref="J35:J56" si="19">I35*0.85</f>
        <v>38.000124694389022</v>
      </c>
      <c r="L35" s="16">
        <v>131</v>
      </c>
      <c r="M35" s="9">
        <f t="shared" ref="M35:M54" si="20">0.8*30*(L35/80)+0.2*30*((SQRT(L35/80)))</f>
        <v>46.977890335241831</v>
      </c>
      <c r="N35" s="10">
        <f>M35*1.155</f>
        <v>54.259463337204316</v>
      </c>
      <c r="O35" s="22">
        <f t="shared" ref="O35:O54" si="21">N35*0.85</f>
        <v>46.120543836623668</v>
      </c>
    </row>
    <row r="36" spans="2:15" ht="15" customHeight="1" x14ac:dyDescent="0.2">
      <c r="B36" s="16">
        <v>82</v>
      </c>
      <c r="C36" s="9">
        <f t="shared" si="16"/>
        <v>30.674537019394975</v>
      </c>
      <c r="D36" s="10">
        <f t="shared" ref="D36:D59" si="22">C36*1.155</f>
        <v>35.429090257401199</v>
      </c>
      <c r="E36" s="22">
        <f t="shared" si="17"/>
        <v>30.114726718791019</v>
      </c>
      <c r="G36" s="16">
        <v>107</v>
      </c>
      <c r="H36" s="9">
        <f t="shared" si="18"/>
        <v>39.03902010373222</v>
      </c>
      <c r="I36" s="10">
        <f t="shared" ref="I36:I59" si="23">H36*1.155</f>
        <v>45.090068219810718</v>
      </c>
      <c r="J36" s="22">
        <f t="shared" si="19"/>
        <v>38.326557986839106</v>
      </c>
      <c r="L36" s="16">
        <v>132</v>
      </c>
      <c r="M36" s="9">
        <f t="shared" si="20"/>
        <v>47.307139547199071</v>
      </c>
      <c r="N36" s="10">
        <f t="shared" ref="N36:N54" si="24">M36*1.155</f>
        <v>54.639746177014928</v>
      </c>
      <c r="O36" s="22">
        <f t="shared" si="21"/>
        <v>46.443784250462684</v>
      </c>
    </row>
    <row r="37" spans="2:15" ht="15" customHeight="1" x14ac:dyDescent="0.2">
      <c r="B37" s="16">
        <v>83</v>
      </c>
      <c r="C37" s="9">
        <f t="shared" si="16"/>
        <v>31.011464636239012</v>
      </c>
      <c r="D37" s="10">
        <f t="shared" si="22"/>
        <v>35.81824165485606</v>
      </c>
      <c r="E37" s="22">
        <f t="shared" si="17"/>
        <v>30.44550540662765</v>
      </c>
      <c r="G37" s="16">
        <v>108</v>
      </c>
      <c r="H37" s="9">
        <f t="shared" si="18"/>
        <v>39.371370023173355</v>
      </c>
      <c r="I37" s="10">
        <f t="shared" si="23"/>
        <v>45.473932376765227</v>
      </c>
      <c r="J37" s="22">
        <f t="shared" si="19"/>
        <v>38.652842520250445</v>
      </c>
      <c r="L37" s="16">
        <v>133</v>
      </c>
      <c r="M37" s="9">
        <f t="shared" si="20"/>
        <v>47.636278174936585</v>
      </c>
      <c r="N37" s="10">
        <f t="shared" si="24"/>
        <v>55.019901292051756</v>
      </c>
      <c r="O37" s="22">
        <f t="shared" si="21"/>
        <v>46.766916098243989</v>
      </c>
    </row>
    <row r="38" spans="2:15" ht="15" customHeight="1" x14ac:dyDescent="0.2">
      <c r="B38" s="16">
        <v>84</v>
      </c>
      <c r="C38" s="9">
        <f t="shared" si="16"/>
        <v>31.348170459575762</v>
      </c>
      <c r="D38" s="10">
        <f t="shared" si="22"/>
        <v>36.207136880810005</v>
      </c>
      <c r="E38" s="22">
        <f t="shared" si="17"/>
        <v>30.776066348688502</v>
      </c>
      <c r="G38" s="16">
        <v>109</v>
      </c>
      <c r="H38" s="9">
        <f t="shared" si="18"/>
        <v>39.703570517957253</v>
      </c>
      <c r="I38" s="10">
        <f t="shared" si="23"/>
        <v>45.857623948240629</v>
      </c>
      <c r="J38" s="22">
        <f t="shared" si="19"/>
        <v>38.978980356004534</v>
      </c>
      <c r="L38" s="16">
        <v>134</v>
      </c>
      <c r="M38" s="9">
        <f t="shared" si="20"/>
        <v>47.965307463326873</v>
      </c>
      <c r="N38" s="10">
        <f t="shared" si="24"/>
        <v>55.399930120142542</v>
      </c>
      <c r="O38" s="22">
        <f t="shared" si="21"/>
        <v>47.08994060212116</v>
      </c>
    </row>
    <row r="39" spans="2:15" ht="15" customHeight="1" x14ac:dyDescent="0.2">
      <c r="B39" s="16">
        <v>85</v>
      </c>
      <c r="C39" s="9">
        <f t="shared" si="16"/>
        <v>31.684658438426489</v>
      </c>
      <c r="D39" s="10">
        <f t="shared" si="22"/>
        <v>36.595780496382595</v>
      </c>
      <c r="E39" s="22">
        <f t="shared" si="17"/>
        <v>31.106413421925204</v>
      </c>
      <c r="G39" s="16">
        <v>110</v>
      </c>
      <c r="H39" s="9">
        <f t="shared" si="18"/>
        <v>40.035623639735142</v>
      </c>
      <c r="I39" s="10">
        <f t="shared" si="23"/>
        <v>46.241145303894093</v>
      </c>
      <c r="J39" s="22">
        <f t="shared" si="19"/>
        <v>39.304973508309978</v>
      </c>
      <c r="L39" s="16">
        <v>135</v>
      </c>
      <c r="M39" s="9">
        <f t="shared" si="20"/>
        <v>48.294228634059948</v>
      </c>
      <c r="N39" s="10">
        <f t="shared" si="24"/>
        <v>55.779834072339241</v>
      </c>
      <c r="O39" s="22">
        <f t="shared" si="21"/>
        <v>47.412858961488354</v>
      </c>
    </row>
    <row r="40" spans="2:15" ht="15" customHeight="1" x14ac:dyDescent="0.2">
      <c r="B40" s="16">
        <v>86</v>
      </c>
      <c r="C40" s="9">
        <f t="shared" si="16"/>
        <v>32.020932405998309</v>
      </c>
      <c r="D40" s="10">
        <f t="shared" si="22"/>
        <v>36.984176928928051</v>
      </c>
      <c r="E40" s="22">
        <f t="shared" si="17"/>
        <v>31.436550389588842</v>
      </c>
      <c r="G40" s="16">
        <v>111</v>
      </c>
      <c r="H40" s="9">
        <f t="shared" si="18"/>
        <v>40.367531393633847</v>
      </c>
      <c r="I40" s="10">
        <f t="shared" si="23"/>
        <v>46.624498759647096</v>
      </c>
      <c r="J40" s="22">
        <f t="shared" si="19"/>
        <v>39.63082394570003</v>
      </c>
      <c r="L40" s="16">
        <v>136</v>
      </c>
      <c r="M40" s="9">
        <f t="shared" si="20"/>
        <v>48.623042886243176</v>
      </c>
      <c r="N40" s="10">
        <f t="shared" si="24"/>
        <v>56.159614533610871</v>
      </c>
      <c r="O40" s="22">
        <f t="shared" si="21"/>
        <v>47.735672353569235</v>
      </c>
    </row>
    <row r="41" spans="2:15" ht="15" customHeight="1" x14ac:dyDescent="0.2">
      <c r="B41" s="16">
        <v>87</v>
      </c>
      <c r="C41" s="9">
        <f t="shared" si="16"/>
        <v>32.356996084384264</v>
      </c>
      <c r="D41" s="10">
        <f t="shared" si="22"/>
        <v>37.372330477463827</v>
      </c>
      <c r="E41" s="22">
        <f t="shared" si="17"/>
        <v>31.766480905844251</v>
      </c>
      <c r="G41" s="16">
        <v>112</v>
      </c>
      <c r="H41" s="9">
        <f t="shared" si="18"/>
        <v>40.699295739719531</v>
      </c>
      <c r="I41" s="10">
        <f t="shared" si="23"/>
        <v>47.007686579376056</v>
      </c>
      <c r="J41" s="22">
        <f t="shared" si="19"/>
        <v>39.956533592469647</v>
      </c>
      <c r="L41" s="16">
        <v>137</v>
      </c>
      <c r="M41" s="9">
        <f t="shared" si="20"/>
        <v>48.951751396981436</v>
      </c>
      <c r="N41" s="10">
        <f t="shared" si="24"/>
        <v>56.53927286351356</v>
      </c>
      <c r="O41" s="22">
        <f t="shared" si="21"/>
        <v>48.058381933986524</v>
      </c>
    </row>
    <row r="42" spans="2:15" ht="15" customHeight="1" x14ac:dyDescent="0.2">
      <c r="B42" s="16">
        <v>88</v>
      </c>
      <c r="C42" s="9">
        <f t="shared" si="16"/>
        <v>32.692853089020915</v>
      </c>
      <c r="D42" s="10">
        <f t="shared" si="22"/>
        <v>37.760245317819155</v>
      </c>
      <c r="E42" s="22">
        <f t="shared" si="17"/>
        <v>32.096208520146284</v>
      </c>
      <c r="G42" s="16">
        <v>113</v>
      </c>
      <c r="H42" s="9">
        <f t="shared" si="18"/>
        <v>41.030918594402834</v>
      </c>
      <c r="I42" s="10">
        <f t="shared" si="23"/>
        <v>47.390710976535274</v>
      </c>
      <c r="J42" s="22">
        <f t="shared" si="19"/>
        <v>40.282104330054985</v>
      </c>
      <c r="L42" s="16">
        <v>138</v>
      </c>
      <c r="M42" s="9">
        <f t="shared" si="20"/>
        <v>49.280355321938224</v>
      </c>
      <c r="N42" s="10">
        <f t="shared" si="24"/>
        <v>56.918810396838651</v>
      </c>
      <c r="O42" s="22">
        <f t="shared" si="21"/>
        <v>48.380988837312856</v>
      </c>
    </row>
    <row r="43" spans="2:15" ht="15" customHeight="1" x14ac:dyDescent="0.2">
      <c r="B43" s="16">
        <v>89</v>
      </c>
      <c r="C43" s="9">
        <f t="shared" si="16"/>
        <v>33.028506932918702</v>
      </c>
      <c r="D43" s="10">
        <f t="shared" si="22"/>
        <v>38.147925507521101</v>
      </c>
      <c r="E43" s="22">
        <f t="shared" si="17"/>
        <v>32.425736681392934</v>
      </c>
      <c r="G43" s="16">
        <v>114</v>
      </c>
      <c r="H43" s="9">
        <f t="shared" si="18"/>
        <v>41.362401831787999</v>
      </c>
      <c r="I43" s="10">
        <f t="shared" si="23"/>
        <v>47.773574115715142</v>
      </c>
      <c r="J43" s="22">
        <f t="shared" si="19"/>
        <v>40.60753799835787</v>
      </c>
      <c r="L43" s="16">
        <v>139</v>
      </c>
      <c r="M43" s="9">
        <f t="shared" si="20"/>
        <v>49.608855795878441</v>
      </c>
      <c r="N43" s="10">
        <f t="shared" si="24"/>
        <v>57.298228444239598</v>
      </c>
      <c r="O43" s="22">
        <f t="shared" si="21"/>
        <v>48.703494177603659</v>
      </c>
    </row>
    <row r="44" spans="2:15" ht="15" customHeight="1" x14ac:dyDescent="0.2">
      <c r="B44" s="16">
        <v>90</v>
      </c>
      <c r="C44" s="9">
        <f t="shared" si="16"/>
        <v>33.363961030678929</v>
      </c>
      <c r="D44" s="10">
        <f t="shared" si="22"/>
        <v>38.535374990434164</v>
      </c>
      <c r="E44" s="22">
        <f t="shared" si="17"/>
        <v>32.755068741869039</v>
      </c>
      <c r="G44" s="16">
        <v>115</v>
      </c>
      <c r="H44" s="9">
        <f t="shared" si="18"/>
        <v>41.693747284969078</v>
      </c>
      <c r="I44" s="10">
        <f t="shared" si="23"/>
        <v>48.156278114139283</v>
      </c>
      <c r="J44" s="22">
        <f t="shared" si="19"/>
        <v>40.932836397018391</v>
      </c>
      <c r="L44" s="16">
        <v>140</v>
      </c>
      <c r="M44" s="9">
        <f t="shared" si="20"/>
        <v>49.937253933193773</v>
      </c>
      <c r="N44" s="10">
        <f t="shared" si="24"/>
        <v>57.677528292838808</v>
      </c>
      <c r="O44" s="22">
        <f t="shared" si="21"/>
        <v>49.025899048912983</v>
      </c>
    </row>
    <row r="45" spans="2:15" ht="15" customHeight="1" x14ac:dyDescent="0.2">
      <c r="B45" s="16">
        <v>91</v>
      </c>
      <c r="C45" s="9">
        <f t="shared" si="16"/>
        <v>33.699218702310461</v>
      </c>
      <c r="D45" s="10">
        <f t="shared" si="22"/>
        <v>38.922597601168583</v>
      </c>
      <c r="E45" s="22">
        <f t="shared" si="17"/>
        <v>33.084207960993297</v>
      </c>
      <c r="G45" s="16">
        <v>116</v>
      </c>
      <c r="H45" s="9">
        <f t="shared" si="18"/>
        <v>42.024956747275375</v>
      </c>
      <c r="I45" s="10">
        <f t="shared" si="23"/>
        <v>48.53882504310306</v>
      </c>
      <c r="J45" s="22">
        <f t="shared" si="19"/>
        <v>41.258001286637601</v>
      </c>
      <c r="L45" s="16">
        <v>141</v>
      </c>
      <c r="M45" s="9">
        <f t="shared" si="20"/>
        <v>50.265550828411051</v>
      </c>
      <c r="N45" s="10">
        <f t="shared" si="24"/>
        <v>58.056711206814768</v>
      </c>
      <c r="O45" s="22">
        <f t="shared" si="21"/>
        <v>49.348204525792553</v>
      </c>
    </row>
    <row r="46" spans="2:15" ht="15" customHeight="1" x14ac:dyDescent="0.2">
      <c r="B46" s="16">
        <v>92</v>
      </c>
      <c r="C46" s="9">
        <f t="shared" si="16"/>
        <v>34.03428317685816</v>
      </c>
      <c r="D46" s="10">
        <f t="shared" si="22"/>
        <v>39.309597069271177</v>
      </c>
      <c r="E46" s="22">
        <f t="shared" si="17"/>
        <v>33.413157508880502</v>
      </c>
      <c r="G46" s="16">
        <v>117</v>
      </c>
      <c r="H46" s="9">
        <f t="shared" si="18"/>
        <v>42.356031973468689</v>
      </c>
      <c r="I46" s="10">
        <f t="shared" si="23"/>
        <v>48.921216929356333</v>
      </c>
      <c r="J46" s="22">
        <f t="shared" si="19"/>
        <v>41.583034389952886</v>
      </c>
      <c r="L46" s="16">
        <v>142</v>
      </c>
      <c r="M46" s="9">
        <f t="shared" si="20"/>
        <v>50.593747556684534</v>
      </c>
      <c r="N46" s="10">
        <f t="shared" si="24"/>
        <v>58.435778427970639</v>
      </c>
      <c r="O46" s="22">
        <f t="shared" si="21"/>
        <v>49.670411663775042</v>
      </c>
    </row>
    <row r="47" spans="2:15" ht="15" customHeight="1" x14ac:dyDescent="0.2">
      <c r="B47" s="16">
        <v>93</v>
      </c>
      <c r="C47" s="9">
        <f t="shared" si="16"/>
        <v>34.369157595854347</v>
      </c>
      <c r="D47" s="10">
        <f t="shared" si="22"/>
        <v>39.696377023211774</v>
      </c>
      <c r="E47" s="22">
        <f t="shared" si="17"/>
        <v>33.741920469730005</v>
      </c>
      <c r="G47" s="16">
        <v>118</v>
      </c>
      <c r="H47" s="9">
        <f t="shared" si="18"/>
        <v>42.686974680894679</v>
      </c>
      <c r="I47" s="10">
        <f t="shared" si="23"/>
        <v>49.303455756433358</v>
      </c>
      <c r="J47" s="22">
        <f t="shared" si="19"/>
        <v>41.90793739296835</v>
      </c>
      <c r="L47" s="16">
        <v>143</v>
      </c>
      <c r="M47" s="9">
        <f t="shared" si="20"/>
        <v>50.921845174272569</v>
      </c>
      <c r="N47" s="10">
        <f t="shared" si="24"/>
        <v>58.814731176284816</v>
      </c>
      <c r="O47" s="22">
        <f t="shared" si="21"/>
        <v>49.992521499842091</v>
      </c>
    </row>
    <row r="48" spans="2:15" ht="15" customHeight="1" x14ac:dyDescent="0.2">
      <c r="B48" s="16">
        <v>94</v>
      </c>
      <c r="C48" s="9">
        <f t="shared" si="16"/>
        <v>34.703845016603644</v>
      </c>
      <c r="D48" s="10">
        <f t="shared" si="22"/>
        <v>40.082940994177207</v>
      </c>
      <c r="E48" s="22">
        <f t="shared" si="17"/>
        <v>34.070499845050627</v>
      </c>
      <c r="G48" s="16">
        <v>119</v>
      </c>
      <c r="H48" s="9">
        <f t="shared" si="18"/>
        <v>43.017786550590287</v>
      </c>
      <c r="I48" s="10">
        <f t="shared" si="23"/>
        <v>49.685543465931779</v>
      </c>
      <c r="J48" s="22">
        <f t="shared" si="19"/>
        <v>42.232711946042009</v>
      </c>
      <c r="L48" s="16">
        <v>144</v>
      </c>
      <c r="M48" s="9">
        <f t="shared" si="20"/>
        <v>51.249844718999242</v>
      </c>
      <c r="N48" s="10">
        <f t="shared" si="24"/>
        <v>59.193570650444123</v>
      </c>
      <c r="O48" s="22">
        <f t="shared" si="21"/>
        <v>50.314535052877503</v>
      </c>
    </row>
    <row r="49" spans="2:15" ht="15" customHeight="1" x14ac:dyDescent="0.2">
      <c r="B49" s="16">
        <v>95</v>
      </c>
      <c r="C49" s="9">
        <f t="shared" si="16"/>
        <v>35.038348415311013</v>
      </c>
      <c r="D49" s="10">
        <f t="shared" si="22"/>
        <v>40.469292419684223</v>
      </c>
      <c r="E49" s="22">
        <f t="shared" si="17"/>
        <v>34.398898556731588</v>
      </c>
      <c r="G49" s="16">
        <v>120</v>
      </c>
      <c r="H49" s="9">
        <f t="shared" si="18"/>
        <v>43.348469228349536</v>
      </c>
      <c r="I49" s="10">
        <f t="shared" si="23"/>
        <v>50.067481958743713</v>
      </c>
      <c r="J49" s="22">
        <f t="shared" si="19"/>
        <v>42.557359664932157</v>
      </c>
      <c r="L49" s="16">
        <v>145</v>
      </c>
      <c r="M49" s="9">
        <f t="shared" si="20"/>
        <v>51.577747210701759</v>
      </c>
      <c r="N49" s="10">
        <f t="shared" si="24"/>
        <v>59.572298028360535</v>
      </c>
      <c r="O49" s="22">
        <f t="shared" si="21"/>
        <v>50.636453324106455</v>
      </c>
    </row>
    <row r="50" spans="2:15" ht="15" customHeight="1" x14ac:dyDescent="0.2">
      <c r="B50" s="16">
        <v>96</v>
      </c>
      <c r="C50" s="9">
        <f t="shared" si="16"/>
        <v>35.372670690061987</v>
      </c>
      <c r="D50" s="10">
        <f t="shared" si="22"/>
        <v>40.855434647021596</v>
      </c>
      <c r="E50" s="22">
        <f t="shared" si="17"/>
        <v>34.727119449968356</v>
      </c>
      <c r="G50" s="16">
        <v>121</v>
      </c>
      <c r="H50" s="9">
        <f t="shared" si="18"/>
        <v>43.679024325749303</v>
      </c>
      <c r="I50" s="10">
        <f t="shared" si="23"/>
        <v>50.449273096240447</v>
      </c>
      <c r="J50" s="22">
        <f t="shared" si="19"/>
        <v>42.881882131804382</v>
      </c>
      <c r="L50" s="16">
        <v>146</v>
      </c>
      <c r="M50" s="9">
        <f t="shared" si="20"/>
        <v>51.905553651663773</v>
      </c>
      <c r="N50" s="10">
        <f t="shared" si="24"/>
        <v>59.950914467671659</v>
      </c>
      <c r="O50" s="22">
        <f t="shared" si="21"/>
        <v>50.958277297520908</v>
      </c>
    </row>
    <row r="51" spans="2:15" ht="15" customHeight="1" x14ac:dyDescent="0.2">
      <c r="B51" s="16">
        <v>97</v>
      </c>
      <c r="C51" s="9">
        <f t="shared" si="16"/>
        <v>35.706814663663572</v>
      </c>
      <c r="D51" s="10">
        <f t="shared" si="22"/>
        <v>41.241370936531425</v>
      </c>
      <c r="E51" s="22">
        <f t="shared" si="17"/>
        <v>35.055165296051712</v>
      </c>
      <c r="G51" s="16">
        <v>122</v>
      </c>
      <c r="H51" s="9">
        <f t="shared" si="18"/>
        <v>44.009453421137074</v>
      </c>
      <c r="I51" s="10">
        <f t="shared" si="23"/>
        <v>50.830918701413324</v>
      </c>
      <c r="J51" s="22">
        <f t="shared" si="19"/>
        <v>43.206280896201328</v>
      </c>
      <c r="L51" s="16">
        <v>147</v>
      </c>
      <c r="M51" s="9">
        <f t="shared" si="20"/>
        <v>52.233265027035571</v>
      </c>
      <c r="N51" s="10">
        <f t="shared" si="24"/>
        <v>60.329421106226086</v>
      </c>
      <c r="O51" s="22">
        <f t="shared" si="21"/>
        <v>51.280007940292172</v>
      </c>
    </row>
    <row r="52" spans="2:15" ht="15" customHeight="1" x14ac:dyDescent="0.2">
      <c r="B52" s="16">
        <v>98</v>
      </c>
      <c r="C52" s="9">
        <f t="shared" si="16"/>
        <v>36.040783086353599</v>
      </c>
      <c r="D52" s="10">
        <f t="shared" si="22"/>
        <v>41.627104464738409</v>
      </c>
      <c r="E52" s="22">
        <f t="shared" si="17"/>
        <v>35.383038795027645</v>
      </c>
      <c r="G52" s="16">
        <v>123</v>
      </c>
      <c r="H52" s="9">
        <f t="shared" si="18"/>
        <v>44.339758060582355</v>
      </c>
      <c r="I52" s="10">
        <f t="shared" si="23"/>
        <v>51.212420559972621</v>
      </c>
      <c r="J52" s="22">
        <f t="shared" si="19"/>
        <v>43.530557475976728</v>
      </c>
      <c r="L52" s="16">
        <v>148</v>
      </c>
      <c r="M52" s="9">
        <f t="shared" si="20"/>
        <v>52.560882305241272</v>
      </c>
      <c r="N52" s="10">
        <f t="shared" si="24"/>
        <v>60.707819062553668</v>
      </c>
      <c r="O52" s="22">
        <f t="shared" si="21"/>
        <v>51.601646203170617</v>
      </c>
    </row>
    <row r="53" spans="2:15" ht="15" customHeight="1" x14ac:dyDescent="0.2">
      <c r="B53" s="16">
        <v>99</v>
      </c>
      <c r="C53" s="9">
        <f t="shared" si="16"/>
        <v>36.374578638386097</v>
      </c>
      <c r="D53" s="10">
        <f t="shared" si="22"/>
        <v>42.012638327335942</v>
      </c>
      <c r="E53" s="22">
        <f t="shared" si="17"/>
        <v>35.710742578235553</v>
      </c>
      <c r="G53" s="16">
        <v>124</v>
      </c>
      <c r="H53" s="9">
        <f t="shared" si="18"/>
        <v>44.669939758793241</v>
      </c>
      <c r="I53" s="10">
        <f t="shared" si="23"/>
        <v>51.593780421406194</v>
      </c>
      <c r="J53" s="22">
        <f t="shared" si="19"/>
        <v>43.854713358195262</v>
      </c>
      <c r="L53" s="16">
        <v>149</v>
      </c>
      <c r="M53" s="9">
        <f t="shared" si="20"/>
        <v>52.888406438373714</v>
      </c>
      <c r="N53" s="10">
        <f t="shared" si="24"/>
        <v>61.086109436321642</v>
      </c>
      <c r="O53" s="22">
        <f t="shared" si="21"/>
        <v>51.923193020873391</v>
      </c>
    </row>
    <row r="54" spans="2:15" ht="15" customHeight="1" thickBot="1" x14ac:dyDescent="0.25">
      <c r="B54" s="18">
        <v>100</v>
      </c>
      <c r="C54" s="13">
        <f t="shared" si="16"/>
        <v>36.708203932499373</v>
      </c>
      <c r="D54" s="10">
        <f t="shared" si="22"/>
        <v>42.397975542036775</v>
      </c>
      <c r="E54" s="25">
        <f t="shared" si="17"/>
        <v>36.038279210731261</v>
      </c>
      <c r="G54" s="18">
        <v>125</v>
      </c>
      <c r="H54" s="13">
        <f t="shared" si="18"/>
        <v>45</v>
      </c>
      <c r="I54" s="10">
        <f t="shared" si="23"/>
        <v>51.975000000000001</v>
      </c>
      <c r="J54" s="25">
        <f t="shared" si="19"/>
        <v>44.178750000000001</v>
      </c>
      <c r="L54" s="17">
        <v>150</v>
      </c>
      <c r="M54" s="11">
        <f t="shared" si="20"/>
        <v>53.215838362577493</v>
      </c>
      <c r="N54" s="10">
        <f t="shared" si="24"/>
        <v>61.464293308777009</v>
      </c>
      <c r="O54" s="23">
        <f t="shared" si="21"/>
        <v>52.244649312460453</v>
      </c>
    </row>
    <row r="55" spans="2:15" ht="15" customHeight="1" x14ac:dyDescent="0.2">
      <c r="B55" s="16">
        <v>101</v>
      </c>
      <c r="C55" s="13">
        <f t="shared" si="16"/>
        <v>37.041661516273265</v>
      </c>
      <c r="D55" s="10">
        <f t="shared" si="22"/>
        <v>42.783119051295621</v>
      </c>
      <c r="E55" s="22">
        <f t="shared" si="17"/>
        <v>36.365651193601281</v>
      </c>
      <c r="G55" s="16">
        <v>126</v>
      </c>
      <c r="H55" s="13">
        <f t="shared" si="18"/>
        <v>45.329940238806678</v>
      </c>
      <c r="I55" s="10">
        <f t="shared" si="23"/>
        <v>52.356080975821712</v>
      </c>
      <c r="J55" s="22">
        <f t="shared" si="19"/>
        <v>44.502668829448453</v>
      </c>
    </row>
    <row r="56" spans="2:15" ht="15" customHeight="1" x14ac:dyDescent="0.2">
      <c r="B56" s="16">
        <v>102</v>
      </c>
      <c r="C56" s="9">
        <f t="shared" si="16"/>
        <v>37.374953874381724</v>
      </c>
      <c r="D56" s="10">
        <f t="shared" si="22"/>
        <v>43.168071724910895</v>
      </c>
      <c r="E56" s="24">
        <f t="shared" si="17"/>
        <v>36.692860966174258</v>
      </c>
      <c r="G56" s="16">
        <v>127</v>
      </c>
      <c r="H56" s="9">
        <f t="shared" si="18"/>
        <v>45.659761901012487</v>
      </c>
      <c r="I56" s="10">
        <f t="shared" si="23"/>
        <v>52.737024995669422</v>
      </c>
      <c r="J56" s="24">
        <f t="shared" si="19"/>
        <v>44.826471246319009</v>
      </c>
    </row>
    <row r="57" spans="2:15" ht="15" customHeight="1" x14ac:dyDescent="0.2">
      <c r="B57" s="16">
        <v>103</v>
      </c>
      <c r="C57" s="9">
        <f t="shared" ref="C57:C59" si="25">0.8*30*(B57/80)+0.2*30*((SQRT(B57/80)))</f>
        <v>37.708083430746129</v>
      </c>
      <c r="D57" s="10">
        <f t="shared" si="22"/>
        <v>43.552836362511776</v>
      </c>
      <c r="E57" s="22">
        <f t="shared" ref="E57:E59" si="26">D57*0.85</f>
        <v>37.01991090813501</v>
      </c>
      <c r="G57" s="16">
        <v>128</v>
      </c>
      <c r="H57" s="9">
        <f t="shared" ref="H57:H59" si="27">0.8*30*(G57/80)+0.2*30*((SQRT(G57/80)))</f>
        <v>45.989466384404118</v>
      </c>
      <c r="I57" s="10">
        <f t="shared" si="23"/>
        <v>53.117833673986759</v>
      </c>
      <c r="J57" s="22">
        <f t="shared" ref="J57:J59" si="28">I57*0.85</f>
        <v>45.150158622888746</v>
      </c>
    </row>
    <row r="58" spans="2:15" ht="15" customHeight="1" x14ac:dyDescent="0.2">
      <c r="B58" s="16">
        <v>104</v>
      </c>
      <c r="C58" s="9">
        <f t="shared" si="25"/>
        <v>38.041052550594827</v>
      </c>
      <c r="D58" s="10">
        <f t="shared" si="22"/>
        <v>43.937415695937027</v>
      </c>
      <c r="E58" s="22">
        <f t="shared" si="26"/>
        <v>37.346803341546469</v>
      </c>
      <c r="G58" s="16">
        <v>129</v>
      </c>
      <c r="H58" s="9">
        <f t="shared" si="27"/>
        <v>46.319055059520181</v>
      </c>
      <c r="I58" s="10">
        <f t="shared" si="23"/>
        <v>53.498508593745811</v>
      </c>
      <c r="J58" s="22">
        <f t="shared" si="28"/>
        <v>45.473732304683935</v>
      </c>
    </row>
    <row r="59" spans="2:15" ht="15" customHeight="1" thickBot="1" x14ac:dyDescent="0.25">
      <c r="B59" s="17">
        <v>105</v>
      </c>
      <c r="C59" s="11">
        <f t="shared" si="25"/>
        <v>38.37386354243376</v>
      </c>
      <c r="D59" s="10">
        <f t="shared" si="22"/>
        <v>44.321812391510996</v>
      </c>
      <c r="E59" s="23">
        <f t="shared" si="26"/>
        <v>37.673540532784344</v>
      </c>
      <c r="G59" s="17">
        <v>130</v>
      </c>
      <c r="H59" s="11">
        <f t="shared" si="27"/>
        <v>46.648529270389176</v>
      </c>
      <c r="I59" s="10">
        <f t="shared" si="23"/>
        <v>53.879051307299498</v>
      </c>
      <c r="J59" s="23">
        <f t="shared" si="28"/>
        <v>45.79719361120457</v>
      </c>
    </row>
  </sheetData>
  <mergeCells count="6">
    <mergeCell ref="B2:E2"/>
    <mergeCell ref="G2:J2"/>
    <mergeCell ref="L2:O2"/>
    <mergeCell ref="B32:E32"/>
    <mergeCell ref="G32:J32"/>
    <mergeCell ref="L32:O32"/>
  </mergeCells>
  <pageMargins left="0.19" right="0.21" top="0.28000000000000003" bottom="0.78740157480314965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DOZP</vt:lpstr>
      <vt:lpstr>DpS</vt:lpstr>
      <vt:lpstr>DZR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dc:description/>
  <cp:lastModifiedBy>Horová Barbora</cp:lastModifiedBy>
  <cp:revision>11</cp:revision>
  <cp:lastPrinted>2022-11-22T08:03:22Z</cp:lastPrinted>
  <dcterms:created xsi:type="dcterms:W3CDTF">2022-03-28T08:44:24Z</dcterms:created>
  <dcterms:modified xsi:type="dcterms:W3CDTF">2023-12-15T13:04:53Z</dcterms:modified>
  <dc:language>cs-CZ</dc:language>
</cp:coreProperties>
</file>