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780" windowHeight="11190" activeTab="0"/>
  </bookViews>
  <sheets>
    <sheet name="31.1.2015" sheetId="1" r:id="rId1"/>
  </sheets>
  <definedNames>
    <definedName name="_xlnm.Print_Titles" localSheetId="0">'31.1.2015'!$3:$3</definedName>
  </definedNames>
  <calcPr fullCalcOnLoad="1"/>
</workbook>
</file>

<file path=xl/sharedStrings.xml><?xml version="1.0" encoding="utf-8"?>
<sst xmlns="http://schemas.openxmlformats.org/spreadsheetml/2006/main" count="180" uniqueCount="44">
  <si>
    <t>x</t>
  </si>
  <si>
    <t>Celkem</t>
  </si>
  <si>
    <t>celkem</t>
  </si>
  <si>
    <t xml:space="preserve">prospěchové </t>
  </si>
  <si>
    <t>ročník</t>
  </si>
  <si>
    <t>obor vzdělání</t>
  </si>
  <si>
    <t xml:space="preserve">29-53-H/01 - Pekař </t>
  </si>
  <si>
    <t>1.</t>
  </si>
  <si>
    <t>2.</t>
  </si>
  <si>
    <t>3.</t>
  </si>
  <si>
    <t>33-56-H/01 Truhlář</t>
  </si>
  <si>
    <t>23-55-H/01 Klempíř</t>
  </si>
  <si>
    <t>36-67-H/01 Zedník</t>
  </si>
  <si>
    <t>82-51-L/06 Uměleckořemeslná stavba hud. nástr.</t>
  </si>
  <si>
    <t>4.</t>
  </si>
  <si>
    <t>23-51-H/01 Strojní mechanik</t>
  </si>
  <si>
    <t>23-41-M/01 Strojírenství</t>
  </si>
  <si>
    <t>26-41-M/01 Elektrotechnika</t>
  </si>
  <si>
    <t xml:space="preserve">28-58-H/01 Sklář - výrobce a zušlechťovatel skla </t>
  </si>
  <si>
    <t>28-57-H/01 Výrobce a dekoratér keramiky</t>
  </si>
  <si>
    <t>33-57-E/01 Dřevařská výroba</t>
  </si>
  <si>
    <t xml:space="preserve">41-56-H/01 Lesní mechanizátor </t>
  </si>
  <si>
    <t xml:space="preserve">26-41-M/01 Elektrotechnika </t>
  </si>
  <si>
    <t>Počet stipendií</t>
  </si>
  <si>
    <t>% z počtu žáků</t>
  </si>
  <si>
    <t>motivační stipendium</t>
  </si>
  <si>
    <t>Kč</t>
  </si>
  <si>
    <t>prospěchové stipendium</t>
  </si>
  <si>
    <t>23-52-H/01 Nástrojař</t>
  </si>
  <si>
    <t>29-53-H/01 Pekař</t>
  </si>
  <si>
    <t xml:space="preserve">Počet žáků k 30.9.2014 </t>
  </si>
  <si>
    <t>36-47-M/01 Stavebnictví</t>
  </si>
  <si>
    <t>28-44-M/01 Aplikovaná chemie</t>
  </si>
  <si>
    <t xml:space="preserve">Zpracovala Ing. Lauermannová dne 5. 2. 2015 </t>
  </si>
  <si>
    <t>Stipendia střední školy - 1. pololetí 2014/15</t>
  </si>
  <si>
    <t>Integrovaná střední škola Cheb</t>
  </si>
  <si>
    <t>Příspěvková organizace</t>
  </si>
  <si>
    <t>Střední odborná škola stavební Karlovy Vary</t>
  </si>
  <si>
    <t>Integrovaná střední škola technická a ekonomická Sokolov</t>
  </si>
  <si>
    <t>Střední odborná škola a střední odborné učiliště Nejdek</t>
  </si>
  <si>
    <t>Střední průmyslová škola keramická a sklářská Karlovy Vary</t>
  </si>
  <si>
    <t>Střední škola živnostenská Sokolov, příspěvková organizace</t>
  </si>
  <si>
    <t>Střední lesnická škola Žlutice</t>
  </si>
  <si>
    <t>Střední průmyslová škola Ostrov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</si>
</sst>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5" borderId="12" xfId="0" applyFont="1" applyFill="1" applyBorder="1" applyAlignment="1">
      <alignment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22" fillId="5" borderId="13" xfId="0" applyNumberFormat="1" applyFont="1" applyFill="1" applyBorder="1" applyAlignment="1">
      <alignment horizontal="right" vertical="center"/>
    </xf>
    <xf numFmtId="4" fontId="22" fillId="5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5" borderId="15" xfId="0" applyNumberFormat="1" applyFont="1" applyFill="1" applyBorder="1" applyAlignment="1">
      <alignment vertical="center"/>
    </xf>
    <xf numFmtId="4" fontId="22" fillId="5" borderId="13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4" fontId="22" fillId="33" borderId="13" xfId="0" applyNumberFormat="1" applyFont="1" applyFill="1" applyBorder="1" applyAlignment="1">
      <alignment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4" fontId="22" fillId="33" borderId="13" xfId="0" applyNumberFormat="1" applyFont="1" applyFill="1" applyBorder="1" applyAlignment="1">
      <alignment horizontal="right" vertical="center"/>
    </xf>
    <xf numFmtId="4" fontId="22" fillId="33" borderId="15" xfId="0" applyNumberFormat="1" applyFont="1" applyFill="1" applyBorder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4" fontId="22" fillId="34" borderId="13" xfId="0" applyNumberFormat="1" applyFont="1" applyFill="1" applyBorder="1" applyAlignment="1">
      <alignment horizontal="center" vertical="center" wrapText="1"/>
    </xf>
    <xf numFmtId="10" fontId="22" fillId="5" borderId="17" xfId="0" applyNumberFormat="1" applyFont="1" applyFill="1" applyBorder="1" applyAlignment="1">
      <alignment horizontal="center"/>
    </xf>
    <xf numFmtId="10" fontId="22" fillId="33" borderId="17" xfId="0" applyNumberFormat="1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10" fontId="0" fillId="0" borderId="18" xfId="0" applyNumberForma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vertical="center"/>
    </xf>
    <xf numFmtId="10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4" fontId="0" fillId="0" borderId="26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8" xfId="0" applyFill="1" applyBorder="1" applyAlignment="1">
      <alignment vertical="center"/>
    </xf>
    <xf numFmtId="10" fontId="0" fillId="0" borderId="27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left" vertical="center" wrapText="1"/>
    </xf>
    <xf numFmtId="0" fontId="22" fillId="34" borderId="33" xfId="0" applyFont="1" applyFill="1" applyBorder="1" applyAlignment="1">
      <alignment horizontal="left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37" fillId="0" borderId="33" xfId="0" applyFont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22" fillId="34" borderId="17" xfId="0" applyFont="1" applyFill="1" applyBorder="1" applyAlignment="1">
      <alignment horizontal="left" vertical="center" wrapText="1"/>
    </xf>
    <xf numFmtId="4" fontId="22" fillId="34" borderId="34" xfId="0" applyNumberFormat="1" applyFont="1" applyFill="1" applyBorder="1" applyAlignment="1">
      <alignment horizontal="center" vertical="center" wrapText="1"/>
    </xf>
    <xf numFmtId="4" fontId="22" fillId="34" borderId="17" xfId="0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workbookViewId="0" topLeftCell="A1">
      <pane ySplit="3" topLeftCell="A4" activePane="bottomLeft" state="frozen"/>
      <selection pane="topLeft" activeCell="A1" sqref="A1"/>
      <selection pane="bottomLeft" activeCell="A91" sqref="A91:A98"/>
    </sheetView>
  </sheetViews>
  <sheetFormatPr defaultColWidth="9.140625" defaultRowHeight="15"/>
  <cols>
    <col min="1" max="1" width="19.00390625" style="0" customWidth="1"/>
    <col min="2" max="2" width="46.421875" style="0" customWidth="1"/>
    <col min="3" max="3" width="7.00390625" style="4" customWidth="1"/>
    <col min="4" max="4" width="9.140625" style="4" customWidth="1"/>
    <col min="5" max="6" width="9.140625" style="1" customWidth="1"/>
    <col min="7" max="7" width="12.140625" style="8" customWidth="1"/>
    <col min="8" max="9" width="9.140625" style="1" customWidth="1"/>
    <col min="10" max="10" width="12.140625" style="11" customWidth="1"/>
    <col min="11" max="11" width="14.7109375" style="11" customWidth="1"/>
  </cols>
  <sheetData>
    <row r="1" spans="1:11" ht="45" customHeight="1" thickBo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7.25" customHeight="1" thickBot="1">
      <c r="A2" s="91" t="s">
        <v>36</v>
      </c>
      <c r="B2" s="84" t="s">
        <v>5</v>
      </c>
      <c r="C2" s="86" t="s">
        <v>4</v>
      </c>
      <c r="D2" s="86" t="s">
        <v>30</v>
      </c>
      <c r="E2" s="95" t="s">
        <v>25</v>
      </c>
      <c r="F2" s="96"/>
      <c r="G2" s="97"/>
      <c r="H2" s="95" t="s">
        <v>27</v>
      </c>
      <c r="I2" s="96"/>
      <c r="J2" s="97"/>
      <c r="K2" s="93" t="s">
        <v>2</v>
      </c>
    </row>
    <row r="3" spans="1:11" ht="45" customHeight="1" thickBot="1">
      <c r="A3" s="92"/>
      <c r="B3" s="85"/>
      <c r="C3" s="87"/>
      <c r="D3" s="87"/>
      <c r="E3" s="24" t="s">
        <v>23</v>
      </c>
      <c r="F3" s="20" t="s">
        <v>24</v>
      </c>
      <c r="G3" s="21" t="s">
        <v>26</v>
      </c>
      <c r="H3" s="20" t="s">
        <v>23</v>
      </c>
      <c r="I3" s="20" t="s">
        <v>24</v>
      </c>
      <c r="J3" s="21" t="s">
        <v>3</v>
      </c>
      <c r="K3" s="94"/>
    </row>
    <row r="4" spans="1:11" ht="15">
      <c r="A4" s="81" t="s">
        <v>35</v>
      </c>
      <c r="B4" s="72" t="s">
        <v>6</v>
      </c>
      <c r="C4" s="25" t="s">
        <v>7</v>
      </c>
      <c r="D4" s="45">
        <v>10</v>
      </c>
      <c r="E4" s="2">
        <v>2</v>
      </c>
      <c r="F4" s="46">
        <f>E4/D4</f>
        <v>0.2</v>
      </c>
      <c r="G4" s="26">
        <f>E4*1500</f>
        <v>3000</v>
      </c>
      <c r="H4" s="2">
        <v>3</v>
      </c>
      <c r="I4" s="46">
        <f>H4/D4</f>
        <v>0.3</v>
      </c>
      <c r="J4" s="47">
        <f>H4*1000</f>
        <v>3000</v>
      </c>
      <c r="K4" s="27">
        <f>SUM(G4+J4)</f>
        <v>6000</v>
      </c>
    </row>
    <row r="5" spans="1:11" ht="15">
      <c r="A5" s="82"/>
      <c r="B5" s="73"/>
      <c r="C5" s="28" t="s">
        <v>8</v>
      </c>
      <c r="D5" s="48">
        <v>6</v>
      </c>
      <c r="E5" s="40">
        <v>2</v>
      </c>
      <c r="F5" s="33">
        <f>E5/D5</f>
        <v>0.3333333333333333</v>
      </c>
      <c r="G5" s="34">
        <f>E5*2000</f>
        <v>4000</v>
      </c>
      <c r="H5" s="3">
        <v>1</v>
      </c>
      <c r="I5" s="29">
        <f aca="true" t="shared" si="0" ref="I5:I92">H5/D5</f>
        <v>0.16666666666666666</v>
      </c>
      <c r="J5" s="49">
        <f aca="true" t="shared" si="1" ref="J5:J27">H5*1000</f>
        <v>1000</v>
      </c>
      <c r="K5" s="50">
        <f aca="true" t="shared" si="2" ref="K5:K27">SUM(G5+J5)</f>
        <v>5000</v>
      </c>
    </row>
    <row r="6" spans="1:11" ht="15.75" thickBot="1">
      <c r="A6" s="82"/>
      <c r="B6" s="74"/>
      <c r="C6" s="30" t="s">
        <v>9</v>
      </c>
      <c r="D6" s="51">
        <v>4</v>
      </c>
      <c r="E6" s="66" t="s">
        <v>0</v>
      </c>
      <c r="F6" s="67"/>
      <c r="G6" s="68"/>
      <c r="H6" s="31">
        <v>1</v>
      </c>
      <c r="I6" s="32">
        <f t="shared" si="0"/>
        <v>0.25</v>
      </c>
      <c r="J6" s="52">
        <f t="shared" si="1"/>
        <v>1000</v>
      </c>
      <c r="K6" s="44">
        <f t="shared" si="2"/>
        <v>1000</v>
      </c>
    </row>
    <row r="7" spans="1:11" ht="15">
      <c r="A7" s="82"/>
      <c r="B7" s="73" t="s">
        <v>10</v>
      </c>
      <c r="C7" s="25" t="s">
        <v>7</v>
      </c>
      <c r="D7" s="45">
        <v>10</v>
      </c>
      <c r="E7" s="53">
        <v>2</v>
      </c>
      <c r="F7" s="33">
        <f>E7/D7</f>
        <v>0.2</v>
      </c>
      <c r="G7" s="34">
        <f>E7*1500</f>
        <v>3000</v>
      </c>
      <c r="H7" s="3">
        <v>1</v>
      </c>
      <c r="I7" s="33">
        <f t="shared" si="0"/>
        <v>0.1</v>
      </c>
      <c r="J7" s="54">
        <f t="shared" si="1"/>
        <v>1000</v>
      </c>
      <c r="K7" s="35">
        <f t="shared" si="2"/>
        <v>4000</v>
      </c>
    </row>
    <row r="8" spans="1:11" ht="15">
      <c r="A8" s="82"/>
      <c r="B8" s="73"/>
      <c r="C8" s="28" t="s">
        <v>8</v>
      </c>
      <c r="D8" s="48">
        <v>8</v>
      </c>
      <c r="E8" s="40">
        <v>1</v>
      </c>
      <c r="F8" s="33">
        <f>E8/D8</f>
        <v>0.125</v>
      </c>
      <c r="G8" s="34">
        <f>E8*2000</f>
        <v>2000</v>
      </c>
      <c r="H8" s="3">
        <v>0</v>
      </c>
      <c r="I8" s="29">
        <f t="shared" si="0"/>
        <v>0</v>
      </c>
      <c r="J8" s="49">
        <f t="shared" si="1"/>
        <v>0</v>
      </c>
      <c r="K8" s="50">
        <f t="shared" si="2"/>
        <v>2000</v>
      </c>
    </row>
    <row r="9" spans="1:11" ht="15.75" thickBot="1">
      <c r="A9" s="82"/>
      <c r="B9" s="74"/>
      <c r="C9" s="30" t="s">
        <v>9</v>
      </c>
      <c r="D9" s="51">
        <v>7</v>
      </c>
      <c r="E9" s="66" t="s">
        <v>0</v>
      </c>
      <c r="F9" s="67"/>
      <c r="G9" s="68"/>
      <c r="H9" s="31">
        <v>0</v>
      </c>
      <c r="I9" s="32">
        <f t="shared" si="0"/>
        <v>0</v>
      </c>
      <c r="J9" s="52">
        <f t="shared" si="1"/>
        <v>0</v>
      </c>
      <c r="K9" s="44">
        <f t="shared" si="2"/>
        <v>0</v>
      </c>
    </row>
    <row r="10" spans="1:11" ht="15">
      <c r="A10" s="82"/>
      <c r="B10" s="72" t="s">
        <v>11</v>
      </c>
      <c r="C10" s="25" t="s">
        <v>7</v>
      </c>
      <c r="D10" s="45">
        <v>0</v>
      </c>
      <c r="E10" s="53">
        <v>0</v>
      </c>
      <c r="F10" s="33">
        <v>0</v>
      </c>
      <c r="G10" s="26">
        <f>E10*1500</f>
        <v>0</v>
      </c>
      <c r="H10" s="2">
        <v>0</v>
      </c>
      <c r="I10" s="33">
        <v>0</v>
      </c>
      <c r="J10" s="47">
        <f t="shared" si="1"/>
        <v>0</v>
      </c>
      <c r="K10" s="27">
        <f t="shared" si="2"/>
        <v>0</v>
      </c>
    </row>
    <row r="11" spans="1:11" ht="15">
      <c r="A11" s="82"/>
      <c r="B11" s="73"/>
      <c r="C11" s="28" t="s">
        <v>8</v>
      </c>
      <c r="D11" s="48">
        <v>0</v>
      </c>
      <c r="E11" s="40">
        <v>0</v>
      </c>
      <c r="F11" s="33">
        <v>0</v>
      </c>
      <c r="G11" s="34">
        <f>E14*2000</f>
        <v>0</v>
      </c>
      <c r="H11" s="3">
        <v>0</v>
      </c>
      <c r="I11" s="29">
        <v>0</v>
      </c>
      <c r="J11" s="54">
        <f t="shared" si="1"/>
        <v>0</v>
      </c>
      <c r="K11" s="35">
        <f t="shared" si="2"/>
        <v>0</v>
      </c>
    </row>
    <row r="12" spans="1:11" ht="15.75" thickBot="1">
      <c r="A12" s="82"/>
      <c r="B12" s="74"/>
      <c r="C12" s="30" t="s">
        <v>9</v>
      </c>
      <c r="D12" s="51">
        <v>3</v>
      </c>
      <c r="E12" s="66" t="s">
        <v>0</v>
      </c>
      <c r="F12" s="67"/>
      <c r="G12" s="68"/>
      <c r="H12" s="31">
        <v>0</v>
      </c>
      <c r="I12" s="32">
        <v>0</v>
      </c>
      <c r="J12" s="55">
        <f t="shared" si="1"/>
        <v>0</v>
      </c>
      <c r="K12" s="36">
        <f t="shared" si="2"/>
        <v>0</v>
      </c>
    </row>
    <row r="13" spans="1:11" ht="15">
      <c r="A13" s="82"/>
      <c r="B13" s="72" t="s">
        <v>12</v>
      </c>
      <c r="C13" s="25" t="s">
        <v>7</v>
      </c>
      <c r="D13" s="45">
        <v>4</v>
      </c>
      <c r="E13" s="53">
        <v>1</v>
      </c>
      <c r="F13" s="33">
        <f>E13/D13</f>
        <v>0.25</v>
      </c>
      <c r="G13" s="26">
        <f>E13*1500</f>
        <v>1500</v>
      </c>
      <c r="H13" s="2">
        <v>0</v>
      </c>
      <c r="I13" s="33">
        <f t="shared" si="0"/>
        <v>0</v>
      </c>
      <c r="J13" s="47">
        <f t="shared" si="1"/>
        <v>0</v>
      </c>
      <c r="K13" s="27">
        <f t="shared" si="2"/>
        <v>1500</v>
      </c>
    </row>
    <row r="14" spans="1:11" ht="15">
      <c r="A14" s="82"/>
      <c r="B14" s="73"/>
      <c r="C14" s="28" t="s">
        <v>8</v>
      </c>
      <c r="D14" s="48">
        <v>8</v>
      </c>
      <c r="E14" s="40">
        <v>0</v>
      </c>
      <c r="F14" s="33">
        <f>E14/D14</f>
        <v>0</v>
      </c>
      <c r="G14" s="34">
        <f>E14*2000</f>
        <v>0</v>
      </c>
      <c r="H14" s="3">
        <v>0</v>
      </c>
      <c r="I14" s="29">
        <f t="shared" si="0"/>
        <v>0</v>
      </c>
      <c r="J14" s="54">
        <f t="shared" si="1"/>
        <v>0</v>
      </c>
      <c r="K14" s="35">
        <f t="shared" si="2"/>
        <v>0</v>
      </c>
    </row>
    <row r="15" spans="1:11" ht="15.75" thickBot="1">
      <c r="A15" s="82"/>
      <c r="B15" s="74"/>
      <c r="C15" s="30" t="s">
        <v>9</v>
      </c>
      <c r="D15" s="51">
        <v>13</v>
      </c>
      <c r="E15" s="66" t="s">
        <v>0</v>
      </c>
      <c r="F15" s="67"/>
      <c r="G15" s="68"/>
      <c r="H15" s="31">
        <v>2</v>
      </c>
      <c r="I15" s="32">
        <f t="shared" si="0"/>
        <v>0.15384615384615385</v>
      </c>
      <c r="J15" s="55">
        <f t="shared" si="1"/>
        <v>2000</v>
      </c>
      <c r="K15" s="36">
        <f t="shared" si="2"/>
        <v>2000</v>
      </c>
    </row>
    <row r="16" spans="1:11" ht="15">
      <c r="A16" s="82"/>
      <c r="B16" s="72" t="s">
        <v>16</v>
      </c>
      <c r="C16" s="25" t="s">
        <v>7</v>
      </c>
      <c r="D16" s="45">
        <v>15</v>
      </c>
      <c r="E16" s="2">
        <v>9</v>
      </c>
      <c r="F16" s="46">
        <f>E16/D16</f>
        <v>0.6</v>
      </c>
      <c r="G16" s="26">
        <f>E16*1500</f>
        <v>13500</v>
      </c>
      <c r="H16" s="2">
        <v>0</v>
      </c>
      <c r="I16" s="33">
        <f>H16/D16</f>
        <v>0</v>
      </c>
      <c r="J16" s="47">
        <f aca="true" t="shared" si="3" ref="J16:J23">H16*1000</f>
        <v>0</v>
      </c>
      <c r="K16" s="27">
        <f aca="true" t="shared" si="4" ref="K16:K23">SUM(G16+J16)</f>
        <v>13500</v>
      </c>
    </row>
    <row r="17" spans="1:11" ht="15">
      <c r="A17" s="82"/>
      <c r="B17" s="73"/>
      <c r="C17" s="28" t="s">
        <v>8</v>
      </c>
      <c r="D17" s="48">
        <v>15</v>
      </c>
      <c r="E17" s="40">
        <v>9</v>
      </c>
      <c r="F17" s="33">
        <f>E17/D17</f>
        <v>0.6</v>
      </c>
      <c r="G17" s="34">
        <f>E17*2000</f>
        <v>18000</v>
      </c>
      <c r="H17" s="3">
        <v>1</v>
      </c>
      <c r="I17" s="29">
        <f>H17/D17</f>
        <v>0.06666666666666667</v>
      </c>
      <c r="J17" s="54">
        <f t="shared" si="3"/>
        <v>1000</v>
      </c>
      <c r="K17" s="35">
        <f t="shared" si="4"/>
        <v>19000</v>
      </c>
    </row>
    <row r="18" spans="1:11" ht="13.5" customHeight="1">
      <c r="A18" s="82"/>
      <c r="B18" s="73"/>
      <c r="C18" s="28" t="s">
        <v>9</v>
      </c>
      <c r="D18" s="48">
        <v>14</v>
      </c>
      <c r="E18" s="63" t="s">
        <v>0</v>
      </c>
      <c r="F18" s="64"/>
      <c r="G18" s="65"/>
      <c r="H18" s="3">
        <v>0</v>
      </c>
      <c r="I18" s="29">
        <v>0</v>
      </c>
      <c r="J18" s="54">
        <f t="shared" si="3"/>
        <v>0</v>
      </c>
      <c r="K18" s="35">
        <f t="shared" si="4"/>
        <v>0</v>
      </c>
    </row>
    <row r="19" spans="1:11" ht="15.75" thickBot="1">
      <c r="A19" s="82"/>
      <c r="B19" s="74"/>
      <c r="C19" s="56" t="s">
        <v>14</v>
      </c>
      <c r="D19" s="57">
        <v>0</v>
      </c>
      <c r="E19" s="66"/>
      <c r="F19" s="67"/>
      <c r="G19" s="68"/>
      <c r="H19" s="31">
        <v>0</v>
      </c>
      <c r="I19" s="32">
        <v>0</v>
      </c>
      <c r="J19" s="55">
        <f t="shared" si="3"/>
        <v>0</v>
      </c>
      <c r="K19" s="36">
        <f t="shared" si="4"/>
        <v>0</v>
      </c>
    </row>
    <row r="20" spans="1:11" ht="15">
      <c r="A20" s="82"/>
      <c r="B20" s="72" t="s">
        <v>31</v>
      </c>
      <c r="C20" s="25" t="s">
        <v>7</v>
      </c>
      <c r="D20" s="45">
        <v>6</v>
      </c>
      <c r="E20" s="53">
        <v>3</v>
      </c>
      <c r="F20" s="33">
        <f>E20/D20</f>
        <v>0.5</v>
      </c>
      <c r="G20" s="26">
        <f>E20*1500</f>
        <v>4500</v>
      </c>
      <c r="H20" s="2">
        <v>1</v>
      </c>
      <c r="I20" s="33">
        <f>H20/D20</f>
        <v>0.16666666666666666</v>
      </c>
      <c r="J20" s="47">
        <f t="shared" si="3"/>
        <v>1000</v>
      </c>
      <c r="K20" s="27">
        <f t="shared" si="4"/>
        <v>5500</v>
      </c>
    </row>
    <row r="21" spans="1:11" ht="15">
      <c r="A21" s="82"/>
      <c r="B21" s="73"/>
      <c r="C21" s="28" t="s">
        <v>8</v>
      </c>
      <c r="D21" s="48">
        <v>3</v>
      </c>
      <c r="E21" s="40">
        <v>2</v>
      </c>
      <c r="F21" s="33">
        <f>E21/D21</f>
        <v>0.6666666666666666</v>
      </c>
      <c r="G21" s="34">
        <f>E21*2000</f>
        <v>4000</v>
      </c>
      <c r="H21" s="3">
        <v>1</v>
      </c>
      <c r="I21" s="29">
        <f>H21/D21</f>
        <v>0.3333333333333333</v>
      </c>
      <c r="J21" s="54">
        <f t="shared" si="3"/>
        <v>1000</v>
      </c>
      <c r="K21" s="35">
        <f t="shared" si="4"/>
        <v>5000</v>
      </c>
    </row>
    <row r="22" spans="1:11" ht="15">
      <c r="A22" s="82"/>
      <c r="B22" s="73"/>
      <c r="C22" s="28" t="s">
        <v>9</v>
      </c>
      <c r="D22" s="48">
        <v>3</v>
      </c>
      <c r="E22" s="63" t="s">
        <v>0</v>
      </c>
      <c r="F22" s="64"/>
      <c r="G22" s="65"/>
      <c r="H22" s="3">
        <v>0</v>
      </c>
      <c r="I22" s="29">
        <f>H22/D22</f>
        <v>0</v>
      </c>
      <c r="J22" s="54">
        <f t="shared" si="3"/>
        <v>0</v>
      </c>
      <c r="K22" s="35">
        <f t="shared" si="4"/>
        <v>0</v>
      </c>
    </row>
    <row r="23" spans="1:11" ht="15.75" thickBot="1">
      <c r="A23" s="82"/>
      <c r="B23" s="74"/>
      <c r="C23" s="56" t="s">
        <v>14</v>
      </c>
      <c r="D23" s="57">
        <v>12</v>
      </c>
      <c r="E23" s="66"/>
      <c r="F23" s="67"/>
      <c r="G23" s="68"/>
      <c r="H23" s="31">
        <v>1</v>
      </c>
      <c r="I23" s="32">
        <f>H23/D23</f>
        <v>0.08333333333333333</v>
      </c>
      <c r="J23" s="55">
        <f t="shared" si="3"/>
        <v>1000</v>
      </c>
      <c r="K23" s="36">
        <f t="shared" si="4"/>
        <v>1000</v>
      </c>
    </row>
    <row r="24" spans="1:11" ht="15">
      <c r="A24" s="82"/>
      <c r="B24" s="72" t="s">
        <v>13</v>
      </c>
      <c r="C24" s="25" t="s">
        <v>7</v>
      </c>
      <c r="D24" s="45">
        <v>11</v>
      </c>
      <c r="E24" s="53">
        <v>4</v>
      </c>
      <c r="F24" s="33">
        <f>E24/D24</f>
        <v>0.36363636363636365</v>
      </c>
      <c r="G24" s="26">
        <f>E24*1500</f>
        <v>6000</v>
      </c>
      <c r="H24" s="2">
        <v>1</v>
      </c>
      <c r="I24" s="33">
        <f t="shared" si="0"/>
        <v>0.09090909090909091</v>
      </c>
      <c r="J24" s="47">
        <f t="shared" si="1"/>
        <v>1000</v>
      </c>
      <c r="K24" s="27">
        <f t="shared" si="2"/>
        <v>7000</v>
      </c>
    </row>
    <row r="25" spans="1:11" ht="15">
      <c r="A25" s="82"/>
      <c r="B25" s="73"/>
      <c r="C25" s="28" t="s">
        <v>8</v>
      </c>
      <c r="D25" s="48">
        <v>6</v>
      </c>
      <c r="E25" s="40">
        <v>4</v>
      </c>
      <c r="F25" s="33">
        <f>E25/D25</f>
        <v>0.6666666666666666</v>
      </c>
      <c r="G25" s="34">
        <f>E25*2000</f>
        <v>8000</v>
      </c>
      <c r="H25" s="3">
        <v>0</v>
      </c>
      <c r="I25" s="29">
        <f t="shared" si="0"/>
        <v>0</v>
      </c>
      <c r="J25" s="54">
        <f t="shared" si="1"/>
        <v>0</v>
      </c>
      <c r="K25" s="35">
        <f t="shared" si="2"/>
        <v>8000</v>
      </c>
    </row>
    <row r="26" spans="1:11" ht="15">
      <c r="A26" s="82"/>
      <c r="B26" s="73"/>
      <c r="C26" s="28" t="s">
        <v>9</v>
      </c>
      <c r="D26" s="48">
        <v>11</v>
      </c>
      <c r="E26" s="63" t="s">
        <v>0</v>
      </c>
      <c r="F26" s="64"/>
      <c r="G26" s="65"/>
      <c r="H26" s="3">
        <v>1</v>
      </c>
      <c r="I26" s="29">
        <f t="shared" si="0"/>
        <v>0.09090909090909091</v>
      </c>
      <c r="J26" s="54">
        <f t="shared" si="1"/>
        <v>1000</v>
      </c>
      <c r="K26" s="35">
        <f t="shared" si="2"/>
        <v>1000</v>
      </c>
    </row>
    <row r="27" spans="1:11" ht="15.75" thickBot="1">
      <c r="A27" s="82"/>
      <c r="B27" s="74"/>
      <c r="C27" s="56" t="s">
        <v>14</v>
      </c>
      <c r="D27" s="57">
        <v>6</v>
      </c>
      <c r="E27" s="66"/>
      <c r="F27" s="67"/>
      <c r="G27" s="68"/>
      <c r="H27" s="31">
        <v>1</v>
      </c>
      <c r="I27" s="32">
        <f t="shared" si="0"/>
        <v>0.16666666666666666</v>
      </c>
      <c r="J27" s="55">
        <f t="shared" si="1"/>
        <v>1000</v>
      </c>
      <c r="K27" s="36">
        <f t="shared" si="2"/>
        <v>1000</v>
      </c>
    </row>
    <row r="28" spans="1:11" ht="15.75" thickBot="1">
      <c r="A28" s="83"/>
      <c r="B28" s="5" t="s">
        <v>1</v>
      </c>
      <c r="C28" s="6" t="s">
        <v>0</v>
      </c>
      <c r="D28" s="6">
        <f>SUM(D4:D27)</f>
        <v>175</v>
      </c>
      <c r="E28" s="7">
        <f>SUM(E4:E27)</f>
        <v>39</v>
      </c>
      <c r="F28" s="22">
        <f>E28/D28</f>
        <v>0.22285714285714286</v>
      </c>
      <c r="G28" s="9">
        <f>SUM(G4:G27)</f>
        <v>67500</v>
      </c>
      <c r="H28" s="6">
        <f>SUM(H4:H27)</f>
        <v>15</v>
      </c>
      <c r="I28" s="22">
        <f t="shared" si="0"/>
        <v>0.08571428571428572</v>
      </c>
      <c r="J28" s="12">
        <f>SUM(J4:J27)</f>
        <v>15000</v>
      </c>
      <c r="K28" s="10">
        <f>SUM(K4:K27)</f>
        <v>82500</v>
      </c>
    </row>
    <row r="29" spans="1:11" ht="15">
      <c r="A29" s="81" t="s">
        <v>37</v>
      </c>
      <c r="B29" s="69" t="s">
        <v>15</v>
      </c>
      <c r="C29" s="2" t="s">
        <v>7</v>
      </c>
      <c r="D29" s="2">
        <v>12</v>
      </c>
      <c r="E29" s="2">
        <v>6</v>
      </c>
      <c r="F29" s="29">
        <v>0</v>
      </c>
      <c r="G29" s="26">
        <f>E29*1500</f>
        <v>9000</v>
      </c>
      <c r="H29" s="2">
        <v>3</v>
      </c>
      <c r="I29" s="29">
        <v>0</v>
      </c>
      <c r="J29" s="27">
        <f aca="true" t="shared" si="5" ref="J29:J41">H29*1000</f>
        <v>3000</v>
      </c>
      <c r="K29" s="27">
        <f>SUM(G29+J29)</f>
        <v>12000</v>
      </c>
    </row>
    <row r="30" spans="1:11" ht="15">
      <c r="A30" s="82"/>
      <c r="B30" s="70"/>
      <c r="C30" s="37" t="s">
        <v>8</v>
      </c>
      <c r="D30" s="37">
        <v>0</v>
      </c>
      <c r="E30" s="40">
        <v>0</v>
      </c>
      <c r="F30" s="29">
        <v>0</v>
      </c>
      <c r="G30" s="34">
        <f>E30*2000</f>
        <v>0</v>
      </c>
      <c r="H30" s="3">
        <v>0</v>
      </c>
      <c r="I30" s="29">
        <v>0</v>
      </c>
      <c r="J30" s="35">
        <f t="shared" si="5"/>
        <v>0</v>
      </c>
      <c r="K30" s="35">
        <f aca="true" t="shared" si="6" ref="K30:K60">G30+J30</f>
        <v>0</v>
      </c>
    </row>
    <row r="31" spans="1:11" ht="15.75" thickBot="1">
      <c r="A31" s="82"/>
      <c r="B31" s="71"/>
      <c r="C31" s="31" t="s">
        <v>9</v>
      </c>
      <c r="D31" s="31">
        <v>0</v>
      </c>
      <c r="E31" s="75" t="s">
        <v>0</v>
      </c>
      <c r="F31" s="76"/>
      <c r="G31" s="77"/>
      <c r="H31" s="31">
        <v>0</v>
      </c>
      <c r="I31" s="32">
        <v>0</v>
      </c>
      <c r="J31" s="36">
        <f t="shared" si="5"/>
        <v>0</v>
      </c>
      <c r="K31" s="36">
        <f t="shared" si="6"/>
        <v>0</v>
      </c>
    </row>
    <row r="32" spans="1:11" ht="15">
      <c r="A32" s="82"/>
      <c r="B32" s="73" t="s">
        <v>10</v>
      </c>
      <c r="C32" s="25" t="s">
        <v>7</v>
      </c>
      <c r="D32" s="25">
        <v>19</v>
      </c>
      <c r="E32" s="2">
        <v>11</v>
      </c>
      <c r="F32" s="33">
        <f>E32/D32</f>
        <v>0.5789473684210527</v>
      </c>
      <c r="G32" s="26">
        <f>E32*1500</f>
        <v>16500</v>
      </c>
      <c r="H32" s="2">
        <v>2</v>
      </c>
      <c r="I32" s="33">
        <f t="shared" si="0"/>
        <v>0.10526315789473684</v>
      </c>
      <c r="J32" s="27">
        <f t="shared" si="5"/>
        <v>2000</v>
      </c>
      <c r="K32" s="27">
        <f t="shared" si="6"/>
        <v>18500</v>
      </c>
    </row>
    <row r="33" spans="1:11" ht="15">
      <c r="A33" s="82"/>
      <c r="B33" s="73"/>
      <c r="C33" s="28" t="s">
        <v>8</v>
      </c>
      <c r="D33" s="28">
        <v>14</v>
      </c>
      <c r="E33" s="40">
        <v>7</v>
      </c>
      <c r="F33" s="33">
        <f>E33/D33</f>
        <v>0.5</v>
      </c>
      <c r="G33" s="34">
        <f>E33*2000</f>
        <v>14000</v>
      </c>
      <c r="H33" s="3">
        <v>1</v>
      </c>
      <c r="I33" s="29">
        <f t="shared" si="0"/>
        <v>0.07142857142857142</v>
      </c>
      <c r="J33" s="35">
        <f t="shared" si="5"/>
        <v>1000</v>
      </c>
      <c r="K33" s="35">
        <f t="shared" si="6"/>
        <v>15000</v>
      </c>
    </row>
    <row r="34" spans="1:11" ht="15.75" thickBot="1">
      <c r="A34" s="82"/>
      <c r="B34" s="74"/>
      <c r="C34" s="30" t="s">
        <v>9</v>
      </c>
      <c r="D34" s="30">
        <v>13</v>
      </c>
      <c r="E34" s="75" t="s">
        <v>0</v>
      </c>
      <c r="F34" s="76"/>
      <c r="G34" s="77"/>
      <c r="H34" s="31">
        <v>3</v>
      </c>
      <c r="I34" s="32">
        <f t="shared" si="0"/>
        <v>0.23076923076923078</v>
      </c>
      <c r="J34" s="36">
        <f t="shared" si="5"/>
        <v>3000</v>
      </c>
      <c r="K34" s="36">
        <f t="shared" si="6"/>
        <v>3000</v>
      </c>
    </row>
    <row r="35" spans="1:11" ht="15">
      <c r="A35" s="82"/>
      <c r="B35" s="72" t="s">
        <v>12</v>
      </c>
      <c r="C35" s="38" t="s">
        <v>7</v>
      </c>
      <c r="D35" s="38">
        <v>6</v>
      </c>
      <c r="E35" s="3">
        <v>2</v>
      </c>
      <c r="F35" s="33">
        <f>E35/D35</f>
        <v>0.3333333333333333</v>
      </c>
      <c r="G35" s="34">
        <f>E35*1500</f>
        <v>3000</v>
      </c>
      <c r="H35" s="3">
        <v>1</v>
      </c>
      <c r="I35" s="33">
        <f>H35/D35</f>
        <v>0.16666666666666666</v>
      </c>
      <c r="J35" s="35">
        <f>H35*1000</f>
        <v>1000</v>
      </c>
      <c r="K35" s="35">
        <f>G35+J35</f>
        <v>4000</v>
      </c>
    </row>
    <row r="36" spans="1:11" ht="15">
      <c r="A36" s="82"/>
      <c r="B36" s="73"/>
      <c r="C36" s="28" t="s">
        <v>8</v>
      </c>
      <c r="D36" s="28">
        <v>5</v>
      </c>
      <c r="E36" s="40">
        <v>0</v>
      </c>
      <c r="F36" s="33">
        <f>E36/D36</f>
        <v>0</v>
      </c>
      <c r="G36" s="34">
        <f>E36*2000</f>
        <v>0</v>
      </c>
      <c r="H36" s="3">
        <v>0</v>
      </c>
      <c r="I36" s="29">
        <f>H36/D36</f>
        <v>0</v>
      </c>
      <c r="J36" s="35">
        <f>H36*1000</f>
        <v>0</v>
      </c>
      <c r="K36" s="35">
        <f>G36+J36</f>
        <v>0</v>
      </c>
    </row>
    <row r="37" spans="1:11" ht="15.75" thickBot="1">
      <c r="A37" s="82"/>
      <c r="B37" s="74"/>
      <c r="C37" s="30" t="s">
        <v>9</v>
      </c>
      <c r="D37" s="30">
        <v>6</v>
      </c>
      <c r="E37" s="75" t="s">
        <v>0</v>
      </c>
      <c r="F37" s="76"/>
      <c r="G37" s="77"/>
      <c r="H37" s="43">
        <v>0</v>
      </c>
      <c r="I37" s="32">
        <f>H37/D37</f>
        <v>0</v>
      </c>
      <c r="J37" s="44">
        <f>H37*1000</f>
        <v>0</v>
      </c>
      <c r="K37" s="44">
        <f>G37+J37</f>
        <v>0</v>
      </c>
    </row>
    <row r="38" spans="1:11" ht="15">
      <c r="A38" s="82"/>
      <c r="B38" s="72" t="s">
        <v>31</v>
      </c>
      <c r="C38" s="38" t="s">
        <v>7</v>
      </c>
      <c r="D38" s="38">
        <v>10</v>
      </c>
      <c r="E38" s="2">
        <v>7</v>
      </c>
      <c r="F38" s="33">
        <f>E38/D38</f>
        <v>0.7</v>
      </c>
      <c r="G38" s="26">
        <f>E38*1500</f>
        <v>10500</v>
      </c>
      <c r="H38" s="3">
        <v>3</v>
      </c>
      <c r="I38" s="33">
        <f t="shared" si="0"/>
        <v>0.3</v>
      </c>
      <c r="J38" s="35">
        <f t="shared" si="5"/>
        <v>3000</v>
      </c>
      <c r="K38" s="35">
        <f t="shared" si="6"/>
        <v>13500</v>
      </c>
    </row>
    <row r="39" spans="1:11" ht="15">
      <c r="A39" s="82"/>
      <c r="B39" s="73"/>
      <c r="C39" s="28" t="s">
        <v>8</v>
      </c>
      <c r="D39" s="28">
        <v>14</v>
      </c>
      <c r="E39" s="40">
        <v>5</v>
      </c>
      <c r="F39" s="33">
        <f>E39/D39</f>
        <v>0.35714285714285715</v>
      </c>
      <c r="G39" s="41">
        <f>E39*2000</f>
        <v>10000</v>
      </c>
      <c r="H39" s="3">
        <v>2</v>
      </c>
      <c r="I39" s="29">
        <f t="shared" si="0"/>
        <v>0.14285714285714285</v>
      </c>
      <c r="J39" s="35">
        <f t="shared" si="5"/>
        <v>2000</v>
      </c>
      <c r="K39" s="35">
        <f t="shared" si="6"/>
        <v>12000</v>
      </c>
    </row>
    <row r="40" spans="1:11" ht="15">
      <c r="A40" s="82"/>
      <c r="B40" s="73"/>
      <c r="C40" s="28" t="s">
        <v>9</v>
      </c>
      <c r="D40" s="28">
        <v>11</v>
      </c>
      <c r="E40" s="63" t="s">
        <v>0</v>
      </c>
      <c r="F40" s="64"/>
      <c r="G40" s="65"/>
      <c r="H40" s="3">
        <v>0</v>
      </c>
      <c r="I40" s="42">
        <f t="shared" si="0"/>
        <v>0</v>
      </c>
      <c r="J40" s="35">
        <f t="shared" si="5"/>
        <v>0</v>
      </c>
      <c r="K40" s="35">
        <f t="shared" si="6"/>
        <v>0</v>
      </c>
    </row>
    <row r="41" spans="1:11" ht="15.75" thickBot="1">
      <c r="A41" s="82"/>
      <c r="B41" s="74"/>
      <c r="C41" s="30">
        <v>4</v>
      </c>
      <c r="D41" s="30">
        <v>0</v>
      </c>
      <c r="E41" s="66"/>
      <c r="F41" s="67"/>
      <c r="G41" s="68"/>
      <c r="H41" s="3">
        <v>1</v>
      </c>
      <c r="I41" s="32">
        <v>0</v>
      </c>
      <c r="J41" s="35">
        <f t="shared" si="5"/>
        <v>1000</v>
      </c>
      <c r="K41" s="39">
        <f t="shared" si="6"/>
        <v>1000</v>
      </c>
    </row>
    <row r="42" spans="1:11" ht="15.75" thickBot="1">
      <c r="A42" s="83"/>
      <c r="B42" s="5" t="s">
        <v>1</v>
      </c>
      <c r="C42" s="6" t="s">
        <v>0</v>
      </c>
      <c r="D42" s="6">
        <f>SUM(D29:D41)</f>
        <v>110</v>
      </c>
      <c r="E42" s="7">
        <f>SUM(E29:E41)</f>
        <v>38</v>
      </c>
      <c r="F42" s="22">
        <f>E42/D42</f>
        <v>0.34545454545454546</v>
      </c>
      <c r="G42" s="9">
        <f>SUM(G29:G41)</f>
        <v>63000</v>
      </c>
      <c r="H42" s="6">
        <f>SUM(H29:H41)</f>
        <v>16</v>
      </c>
      <c r="I42" s="22">
        <f t="shared" si="0"/>
        <v>0.14545454545454545</v>
      </c>
      <c r="J42" s="12">
        <f>SUM(J29:J41)</f>
        <v>16000</v>
      </c>
      <c r="K42" s="13">
        <f t="shared" si="6"/>
        <v>79000</v>
      </c>
    </row>
    <row r="43" spans="1:11" ht="15">
      <c r="A43" s="81" t="s">
        <v>38</v>
      </c>
      <c r="B43" s="69" t="s">
        <v>15</v>
      </c>
      <c r="C43" s="2" t="s">
        <v>7</v>
      </c>
      <c r="D43" s="2">
        <v>21</v>
      </c>
      <c r="E43" s="2">
        <v>5</v>
      </c>
      <c r="F43" s="46">
        <f>E43/D43</f>
        <v>0.23809523809523808</v>
      </c>
      <c r="G43" s="26">
        <f>E43*1500</f>
        <v>7500</v>
      </c>
      <c r="H43" s="2">
        <v>0</v>
      </c>
      <c r="I43" s="33">
        <f t="shared" si="0"/>
        <v>0</v>
      </c>
      <c r="J43" s="27">
        <f aca="true" t="shared" si="7" ref="J43:J60">H43*1000</f>
        <v>0</v>
      </c>
      <c r="K43" s="27">
        <f t="shared" si="6"/>
        <v>7500</v>
      </c>
    </row>
    <row r="44" spans="1:11" ht="15">
      <c r="A44" s="82"/>
      <c r="B44" s="70"/>
      <c r="C44" s="37" t="s">
        <v>8</v>
      </c>
      <c r="D44" s="37">
        <v>17</v>
      </c>
      <c r="E44" s="40">
        <v>4</v>
      </c>
      <c r="F44" s="33">
        <f>E44/D44</f>
        <v>0.23529411764705882</v>
      </c>
      <c r="G44" s="41">
        <f>E44*2000</f>
        <v>8000</v>
      </c>
      <c r="H44" s="3">
        <v>1</v>
      </c>
      <c r="I44" s="29">
        <f t="shared" si="0"/>
        <v>0.058823529411764705</v>
      </c>
      <c r="J44" s="35">
        <f t="shared" si="7"/>
        <v>1000</v>
      </c>
      <c r="K44" s="35">
        <f t="shared" si="6"/>
        <v>9000</v>
      </c>
    </row>
    <row r="45" spans="1:11" ht="15.75" thickBot="1">
      <c r="A45" s="82"/>
      <c r="B45" s="71"/>
      <c r="C45" s="58" t="s">
        <v>9</v>
      </c>
      <c r="D45" s="58">
        <v>15</v>
      </c>
      <c r="E45" s="66" t="s">
        <v>0</v>
      </c>
      <c r="F45" s="67"/>
      <c r="G45" s="68"/>
      <c r="H45" s="58">
        <v>2</v>
      </c>
      <c r="I45" s="32">
        <f t="shared" si="0"/>
        <v>0.13333333333333333</v>
      </c>
      <c r="J45" s="39">
        <f t="shared" si="7"/>
        <v>2000</v>
      </c>
      <c r="K45" s="36">
        <f t="shared" si="6"/>
        <v>2000</v>
      </c>
    </row>
    <row r="46" spans="1:11" ht="15">
      <c r="A46" s="82"/>
      <c r="B46" s="72" t="s">
        <v>12</v>
      </c>
      <c r="C46" s="25" t="s">
        <v>7</v>
      </c>
      <c r="D46" s="25">
        <v>21</v>
      </c>
      <c r="E46" s="2">
        <v>1</v>
      </c>
      <c r="F46" s="46">
        <f>E46/D46</f>
        <v>0.047619047619047616</v>
      </c>
      <c r="G46" s="26">
        <f>E46*1500</f>
        <v>1500</v>
      </c>
      <c r="H46" s="2">
        <v>1</v>
      </c>
      <c r="I46" s="33">
        <f>H46/D46</f>
        <v>0.047619047619047616</v>
      </c>
      <c r="J46" s="27">
        <f>H46*1000</f>
        <v>1000</v>
      </c>
      <c r="K46" s="27">
        <f>G46+J46</f>
        <v>2500</v>
      </c>
    </row>
    <row r="47" spans="1:11" ht="15">
      <c r="A47" s="82"/>
      <c r="B47" s="73"/>
      <c r="C47" s="28" t="s">
        <v>8</v>
      </c>
      <c r="D47" s="28">
        <v>11</v>
      </c>
      <c r="E47" s="40">
        <v>3</v>
      </c>
      <c r="F47" s="33">
        <f>E47/D47</f>
        <v>0.2727272727272727</v>
      </c>
      <c r="G47" s="41">
        <f>E47*2000</f>
        <v>6000</v>
      </c>
      <c r="H47" s="3">
        <v>0</v>
      </c>
      <c r="I47" s="29">
        <f>H47/D47</f>
        <v>0</v>
      </c>
      <c r="J47" s="35">
        <f>H47*1000</f>
        <v>0</v>
      </c>
      <c r="K47" s="35">
        <f>G47+J47</f>
        <v>6000</v>
      </c>
    </row>
    <row r="48" spans="1:11" ht="15.75" thickBot="1">
      <c r="A48" s="82"/>
      <c r="B48" s="74"/>
      <c r="C48" s="30" t="s">
        <v>9</v>
      </c>
      <c r="D48" s="30">
        <v>0</v>
      </c>
      <c r="E48" s="66" t="s">
        <v>0</v>
      </c>
      <c r="F48" s="67"/>
      <c r="G48" s="68"/>
      <c r="H48" s="58">
        <v>0</v>
      </c>
      <c r="I48" s="32">
        <v>0</v>
      </c>
      <c r="J48" s="39">
        <f>H48*1000</f>
        <v>0</v>
      </c>
      <c r="K48" s="36">
        <f>G48+J48</f>
        <v>0</v>
      </c>
    </row>
    <row r="49" spans="1:11" ht="15">
      <c r="A49" s="82"/>
      <c r="B49" s="69" t="s">
        <v>16</v>
      </c>
      <c r="C49" s="25" t="s">
        <v>7</v>
      </c>
      <c r="D49" s="25">
        <v>16</v>
      </c>
      <c r="E49" s="2">
        <v>12</v>
      </c>
      <c r="F49" s="33">
        <f>E49/D49</f>
        <v>0.75</v>
      </c>
      <c r="G49" s="26">
        <f>E49*1500</f>
        <v>18000</v>
      </c>
      <c r="H49" s="2">
        <v>2</v>
      </c>
      <c r="I49" s="33">
        <f>H49/D49</f>
        <v>0.125</v>
      </c>
      <c r="J49" s="27">
        <f t="shared" si="7"/>
        <v>2000</v>
      </c>
      <c r="K49" s="27">
        <f>SUM(J49+G49)</f>
        <v>20000</v>
      </c>
    </row>
    <row r="50" spans="1:11" ht="15">
      <c r="A50" s="82"/>
      <c r="B50" s="70"/>
      <c r="C50" s="28" t="s">
        <v>8</v>
      </c>
      <c r="D50" s="38">
        <v>6</v>
      </c>
      <c r="E50" s="40">
        <v>5</v>
      </c>
      <c r="F50" s="33">
        <f>E50/D50</f>
        <v>0.8333333333333334</v>
      </c>
      <c r="G50" s="41">
        <f>E50*2000</f>
        <v>10000</v>
      </c>
      <c r="H50" s="3">
        <v>0</v>
      </c>
      <c r="I50" s="33">
        <v>0</v>
      </c>
      <c r="J50" s="35">
        <f t="shared" si="7"/>
        <v>0</v>
      </c>
      <c r="K50" s="50">
        <f>SUM(J50+G50)</f>
        <v>10000</v>
      </c>
    </row>
    <row r="51" spans="1:11" ht="15">
      <c r="A51" s="82"/>
      <c r="B51" s="70"/>
      <c r="C51" s="28" t="s">
        <v>9</v>
      </c>
      <c r="D51" s="38">
        <v>0</v>
      </c>
      <c r="E51" s="63" t="s">
        <v>0</v>
      </c>
      <c r="F51" s="64"/>
      <c r="G51" s="65"/>
      <c r="H51" s="3">
        <v>0</v>
      </c>
      <c r="I51" s="33">
        <v>0</v>
      </c>
      <c r="J51" s="35">
        <f t="shared" si="7"/>
        <v>0</v>
      </c>
      <c r="K51" s="50">
        <f>SUM(J51+G51)</f>
        <v>0</v>
      </c>
    </row>
    <row r="52" spans="1:11" ht="15.75" thickBot="1">
      <c r="A52" s="82"/>
      <c r="B52" s="71"/>
      <c r="C52" s="56" t="s">
        <v>14</v>
      </c>
      <c r="D52" s="59">
        <v>0</v>
      </c>
      <c r="E52" s="66"/>
      <c r="F52" s="67"/>
      <c r="G52" s="68"/>
      <c r="H52" s="58">
        <v>0</v>
      </c>
      <c r="I52" s="32">
        <v>0</v>
      </c>
      <c r="J52" s="39">
        <f t="shared" si="7"/>
        <v>0</v>
      </c>
      <c r="K52" s="35">
        <f>SUM(J52+G52)</f>
        <v>0</v>
      </c>
    </row>
    <row r="53" spans="1:11" ht="15">
      <c r="A53" s="82"/>
      <c r="B53" s="69" t="s">
        <v>31</v>
      </c>
      <c r="C53" s="25" t="s">
        <v>7</v>
      </c>
      <c r="D53" s="25">
        <v>11</v>
      </c>
      <c r="E53" s="2">
        <v>5</v>
      </c>
      <c r="F53" s="33">
        <f>E53/D53</f>
        <v>0.45454545454545453</v>
      </c>
      <c r="G53" s="26">
        <f>E53*1500</f>
        <v>7500</v>
      </c>
      <c r="H53" s="2">
        <v>0</v>
      </c>
      <c r="I53" s="33">
        <f>H53/D53</f>
        <v>0</v>
      </c>
      <c r="J53" s="27">
        <f>H53*1000</f>
        <v>0</v>
      </c>
      <c r="K53" s="27">
        <f>G53+J53</f>
        <v>7500</v>
      </c>
    </row>
    <row r="54" spans="1:11" ht="15">
      <c r="A54" s="82"/>
      <c r="B54" s="70"/>
      <c r="C54" s="28" t="s">
        <v>8</v>
      </c>
      <c r="D54" s="38">
        <v>8</v>
      </c>
      <c r="E54" s="40">
        <v>2</v>
      </c>
      <c r="F54" s="33">
        <f>E54/D54</f>
        <v>0.25</v>
      </c>
      <c r="G54" s="60">
        <f>E54*2000</f>
        <v>4000</v>
      </c>
      <c r="H54" s="3">
        <v>0</v>
      </c>
      <c r="I54" s="29">
        <f>H54/D54</f>
        <v>0</v>
      </c>
      <c r="J54" s="35">
        <f>H54*1000</f>
        <v>0</v>
      </c>
      <c r="K54" s="35">
        <f>G54+J54</f>
        <v>4000</v>
      </c>
    </row>
    <row r="55" spans="1:11" ht="15">
      <c r="A55" s="82"/>
      <c r="B55" s="70"/>
      <c r="C55" s="28" t="s">
        <v>9</v>
      </c>
      <c r="D55" s="38">
        <v>0</v>
      </c>
      <c r="E55" s="63" t="s">
        <v>0</v>
      </c>
      <c r="F55" s="64"/>
      <c r="G55" s="65"/>
      <c r="H55" s="3">
        <v>0</v>
      </c>
      <c r="I55" s="29">
        <v>0</v>
      </c>
      <c r="J55" s="35">
        <f>H55*1000</f>
        <v>0</v>
      </c>
      <c r="K55" s="35">
        <f>G55+J55</f>
        <v>0</v>
      </c>
    </row>
    <row r="56" spans="1:11" ht="15.75" thickBot="1">
      <c r="A56" s="82"/>
      <c r="B56" s="71"/>
      <c r="C56" s="56" t="s">
        <v>14</v>
      </c>
      <c r="D56" s="59">
        <v>0</v>
      </c>
      <c r="E56" s="66"/>
      <c r="F56" s="67"/>
      <c r="G56" s="68"/>
      <c r="H56" s="58">
        <v>0</v>
      </c>
      <c r="I56" s="32">
        <v>0</v>
      </c>
      <c r="J56" s="39">
        <f>H56*1000</f>
        <v>0</v>
      </c>
      <c r="K56" s="36">
        <f>G56+J56</f>
        <v>0</v>
      </c>
    </row>
    <row r="57" spans="1:11" ht="15">
      <c r="A57" s="82"/>
      <c r="B57" s="69" t="s">
        <v>17</v>
      </c>
      <c r="C57" s="25" t="s">
        <v>7</v>
      </c>
      <c r="D57" s="25">
        <v>21</v>
      </c>
      <c r="E57" s="2">
        <v>15</v>
      </c>
      <c r="F57" s="33">
        <f>E57/D57</f>
        <v>0.7142857142857143</v>
      </c>
      <c r="G57" s="26">
        <f>E57*1500</f>
        <v>22500</v>
      </c>
      <c r="H57" s="2">
        <v>0</v>
      </c>
      <c r="I57" s="33">
        <f t="shared" si="0"/>
        <v>0</v>
      </c>
      <c r="J57" s="27">
        <f t="shared" si="7"/>
        <v>0</v>
      </c>
      <c r="K57" s="27">
        <f t="shared" si="6"/>
        <v>22500</v>
      </c>
    </row>
    <row r="58" spans="1:11" ht="15">
      <c r="A58" s="82"/>
      <c r="B58" s="70"/>
      <c r="C58" s="28" t="s">
        <v>8</v>
      </c>
      <c r="D58" s="38">
        <v>13</v>
      </c>
      <c r="E58" s="40">
        <v>10</v>
      </c>
      <c r="F58" s="33">
        <f>E58/D58</f>
        <v>0.7692307692307693</v>
      </c>
      <c r="G58" s="60">
        <f>E58*2000</f>
        <v>20000</v>
      </c>
      <c r="H58" s="3">
        <v>0</v>
      </c>
      <c r="I58" s="29">
        <f t="shared" si="0"/>
        <v>0</v>
      </c>
      <c r="J58" s="35">
        <f t="shared" si="7"/>
        <v>0</v>
      </c>
      <c r="K58" s="35">
        <f t="shared" si="6"/>
        <v>20000</v>
      </c>
    </row>
    <row r="59" spans="1:11" ht="15">
      <c r="A59" s="82"/>
      <c r="B59" s="70"/>
      <c r="C59" s="28" t="s">
        <v>9</v>
      </c>
      <c r="D59" s="38">
        <v>15</v>
      </c>
      <c r="E59" s="63" t="s">
        <v>0</v>
      </c>
      <c r="F59" s="64"/>
      <c r="G59" s="65"/>
      <c r="H59" s="3">
        <v>0</v>
      </c>
      <c r="I59" s="29">
        <f t="shared" si="0"/>
        <v>0</v>
      </c>
      <c r="J59" s="35">
        <f t="shared" si="7"/>
        <v>0</v>
      </c>
      <c r="K59" s="35">
        <f t="shared" si="6"/>
        <v>0</v>
      </c>
    </row>
    <row r="60" spans="1:11" ht="15.75" thickBot="1">
      <c r="A60" s="82"/>
      <c r="B60" s="71"/>
      <c r="C60" s="56" t="s">
        <v>14</v>
      </c>
      <c r="D60" s="59">
        <v>14</v>
      </c>
      <c r="E60" s="66"/>
      <c r="F60" s="67"/>
      <c r="G60" s="68"/>
      <c r="H60" s="58">
        <v>0</v>
      </c>
      <c r="I60" s="32">
        <f t="shared" si="0"/>
        <v>0</v>
      </c>
      <c r="J60" s="39">
        <f t="shared" si="7"/>
        <v>0</v>
      </c>
      <c r="K60" s="36">
        <f t="shared" si="6"/>
        <v>0</v>
      </c>
    </row>
    <row r="61" spans="1:11" ht="15.75" thickBot="1">
      <c r="A61" s="83"/>
      <c r="B61" s="5" t="s">
        <v>1</v>
      </c>
      <c r="C61" s="6" t="s">
        <v>0</v>
      </c>
      <c r="D61" s="6">
        <f>SUM(D43:D60)</f>
        <v>189</v>
      </c>
      <c r="E61" s="7">
        <f>SUM(E43:E60)</f>
        <v>62</v>
      </c>
      <c r="F61" s="22">
        <f>E61/D61</f>
        <v>0.328042328042328</v>
      </c>
      <c r="G61" s="9">
        <f>SUM(G43:G60)</f>
        <v>105000</v>
      </c>
      <c r="H61" s="6">
        <f>SUM(H43:H60)</f>
        <v>6</v>
      </c>
      <c r="I61" s="22">
        <f t="shared" si="0"/>
        <v>0.031746031746031744</v>
      </c>
      <c r="J61" s="12">
        <f>SUM(J43:J60)</f>
        <v>6000</v>
      </c>
      <c r="K61" s="13">
        <f>SUM(K43:K60)</f>
        <v>111000</v>
      </c>
    </row>
    <row r="62" spans="1:11" ht="15">
      <c r="A62" s="81" t="s">
        <v>39</v>
      </c>
      <c r="B62" s="69" t="s">
        <v>28</v>
      </c>
      <c r="C62" s="2" t="s">
        <v>7</v>
      </c>
      <c r="D62" s="2">
        <v>11</v>
      </c>
      <c r="E62" s="2">
        <v>8</v>
      </c>
      <c r="F62" s="46">
        <f>E62/D62</f>
        <v>0.7272727272727273</v>
      </c>
      <c r="G62" s="26">
        <f>E62*1500</f>
        <v>12000</v>
      </c>
      <c r="H62" s="2">
        <v>2</v>
      </c>
      <c r="I62" s="33">
        <f t="shared" si="0"/>
        <v>0.18181818181818182</v>
      </c>
      <c r="J62" s="27">
        <f>H62*1000</f>
        <v>2000</v>
      </c>
      <c r="K62" s="27">
        <f>G62+J62</f>
        <v>14000</v>
      </c>
    </row>
    <row r="63" spans="1:11" ht="15">
      <c r="A63" s="82"/>
      <c r="B63" s="70"/>
      <c r="C63" s="37" t="s">
        <v>8</v>
      </c>
      <c r="D63" s="37">
        <v>7</v>
      </c>
      <c r="E63" s="40">
        <v>4</v>
      </c>
      <c r="F63" s="33">
        <f>E63/D63</f>
        <v>0.5714285714285714</v>
      </c>
      <c r="G63" s="41">
        <f>E63*2000</f>
        <v>8000</v>
      </c>
      <c r="H63" s="3">
        <v>0</v>
      </c>
      <c r="I63" s="29">
        <f t="shared" si="0"/>
        <v>0</v>
      </c>
      <c r="J63" s="35">
        <f>H63*1000</f>
        <v>0</v>
      </c>
      <c r="K63" s="35">
        <f>G63+J63</f>
        <v>8000</v>
      </c>
    </row>
    <row r="64" spans="1:11" ht="15.75" thickBot="1">
      <c r="A64" s="82"/>
      <c r="B64" s="71"/>
      <c r="C64" s="58" t="s">
        <v>9</v>
      </c>
      <c r="D64" s="58">
        <v>11</v>
      </c>
      <c r="E64" s="66" t="s">
        <v>0</v>
      </c>
      <c r="F64" s="67"/>
      <c r="G64" s="68"/>
      <c r="H64" s="31">
        <v>4</v>
      </c>
      <c r="I64" s="32">
        <f t="shared" si="0"/>
        <v>0.36363636363636365</v>
      </c>
      <c r="J64" s="36">
        <f>H64*1000</f>
        <v>4000</v>
      </c>
      <c r="K64" s="36">
        <f>G64+J64</f>
        <v>4000</v>
      </c>
    </row>
    <row r="65" spans="1:11" ht="15.75" thickBot="1">
      <c r="A65" s="83"/>
      <c r="B65" s="5" t="s">
        <v>1</v>
      </c>
      <c r="C65" s="6" t="s">
        <v>0</v>
      </c>
      <c r="D65" s="6">
        <f>SUM(D62:D64)</f>
        <v>29</v>
      </c>
      <c r="E65" s="7">
        <f>SUM(E62:E64)</f>
        <v>12</v>
      </c>
      <c r="F65" s="22">
        <f>E65/D65</f>
        <v>0.41379310344827586</v>
      </c>
      <c r="G65" s="9">
        <f>SUM(G62:G64)</f>
        <v>20000</v>
      </c>
      <c r="H65" s="6">
        <f>SUM(H62:H64)</f>
        <v>6</v>
      </c>
      <c r="I65" s="22">
        <f t="shared" si="0"/>
        <v>0.20689655172413793</v>
      </c>
      <c r="J65" s="12">
        <f>SUM(J62:J64)</f>
        <v>6000</v>
      </c>
      <c r="K65" s="13">
        <f>SUM(K62:K64)</f>
        <v>26000</v>
      </c>
    </row>
    <row r="66" spans="1:11" ht="15">
      <c r="A66" s="81" t="s">
        <v>40</v>
      </c>
      <c r="B66" s="69" t="s">
        <v>18</v>
      </c>
      <c r="C66" s="2" t="s">
        <v>7</v>
      </c>
      <c r="D66" s="2">
        <v>11</v>
      </c>
      <c r="E66" s="2">
        <v>5</v>
      </c>
      <c r="F66" s="33">
        <f>E66/D66</f>
        <v>0.45454545454545453</v>
      </c>
      <c r="G66" s="26">
        <f>E66*1500</f>
        <v>7500</v>
      </c>
      <c r="H66" s="2">
        <v>5</v>
      </c>
      <c r="I66" s="33">
        <f t="shared" si="0"/>
        <v>0.45454545454545453</v>
      </c>
      <c r="J66" s="27">
        <f>H66*1000</f>
        <v>5000</v>
      </c>
      <c r="K66" s="27">
        <f aca="true" t="shared" si="8" ref="K66:K75">G66+J66</f>
        <v>12500</v>
      </c>
    </row>
    <row r="67" spans="1:11" ht="15">
      <c r="A67" s="82"/>
      <c r="B67" s="70"/>
      <c r="C67" s="37" t="s">
        <v>8</v>
      </c>
      <c r="D67" s="37">
        <v>6</v>
      </c>
      <c r="E67" s="40">
        <v>2</v>
      </c>
      <c r="F67" s="33">
        <f>E67/D67</f>
        <v>0.3333333333333333</v>
      </c>
      <c r="G67" s="41">
        <f>E67*2000</f>
        <v>4000</v>
      </c>
      <c r="H67" s="3">
        <v>3</v>
      </c>
      <c r="I67" s="29">
        <f t="shared" si="0"/>
        <v>0.5</v>
      </c>
      <c r="J67" s="35">
        <f aca="true" t="shared" si="9" ref="J67:J89">H67*1000</f>
        <v>3000</v>
      </c>
      <c r="K67" s="35">
        <f t="shared" si="8"/>
        <v>7000</v>
      </c>
    </row>
    <row r="68" spans="1:11" ht="15.75" thickBot="1">
      <c r="A68" s="82"/>
      <c r="B68" s="71"/>
      <c r="C68" s="58" t="s">
        <v>9</v>
      </c>
      <c r="D68" s="58">
        <v>2</v>
      </c>
      <c r="E68" s="66" t="s">
        <v>0</v>
      </c>
      <c r="F68" s="67"/>
      <c r="G68" s="68"/>
      <c r="H68" s="3">
        <v>0</v>
      </c>
      <c r="I68" s="32">
        <f t="shared" si="0"/>
        <v>0</v>
      </c>
      <c r="J68" s="36">
        <f t="shared" si="9"/>
        <v>0</v>
      </c>
      <c r="K68" s="36">
        <f t="shared" si="8"/>
        <v>0</v>
      </c>
    </row>
    <row r="69" spans="1:11" ht="15">
      <c r="A69" s="82"/>
      <c r="B69" s="69" t="s">
        <v>19</v>
      </c>
      <c r="C69" s="2" t="s">
        <v>7</v>
      </c>
      <c r="D69" s="2">
        <v>12</v>
      </c>
      <c r="E69" s="2">
        <v>6</v>
      </c>
      <c r="F69" s="33">
        <f>E69/D69</f>
        <v>0.5</v>
      </c>
      <c r="G69" s="26">
        <f>E69*1500</f>
        <v>9000</v>
      </c>
      <c r="H69" s="2">
        <v>6</v>
      </c>
      <c r="I69" s="33">
        <f>H69/D69</f>
        <v>0.5</v>
      </c>
      <c r="J69" s="27">
        <f>H69*1000</f>
        <v>6000</v>
      </c>
      <c r="K69" s="27">
        <f>G69+J69</f>
        <v>15000</v>
      </c>
    </row>
    <row r="70" spans="1:11" ht="15">
      <c r="A70" s="82"/>
      <c r="B70" s="70"/>
      <c r="C70" s="37" t="s">
        <v>8</v>
      </c>
      <c r="D70" s="37">
        <v>5</v>
      </c>
      <c r="E70" s="40">
        <v>2</v>
      </c>
      <c r="F70" s="33">
        <f>E70/D70</f>
        <v>0.4</v>
      </c>
      <c r="G70" s="41">
        <f>E70*2000</f>
        <v>4000</v>
      </c>
      <c r="H70" s="3">
        <v>1</v>
      </c>
      <c r="I70" s="29">
        <f>H70/D70</f>
        <v>0.2</v>
      </c>
      <c r="J70" s="35">
        <f>H70*1000</f>
        <v>1000</v>
      </c>
      <c r="K70" s="35">
        <f>G70+J70</f>
        <v>5000</v>
      </c>
    </row>
    <row r="71" spans="1:11" ht="15.75" thickBot="1">
      <c r="A71" s="82"/>
      <c r="B71" s="71"/>
      <c r="C71" s="58" t="s">
        <v>9</v>
      </c>
      <c r="D71" s="58">
        <v>7</v>
      </c>
      <c r="E71" s="66" t="s">
        <v>0</v>
      </c>
      <c r="F71" s="67"/>
      <c r="G71" s="68"/>
      <c r="H71" s="3">
        <v>1</v>
      </c>
      <c r="I71" s="32">
        <f>H71/D71</f>
        <v>0.14285714285714285</v>
      </c>
      <c r="J71" s="36">
        <f>H71*1000</f>
        <v>1000</v>
      </c>
      <c r="K71" s="36">
        <f>G71+J71</f>
        <v>1000</v>
      </c>
    </row>
    <row r="72" spans="1:11" ht="15">
      <c r="A72" s="82"/>
      <c r="B72" s="69" t="s">
        <v>32</v>
      </c>
      <c r="C72" s="2" t="s">
        <v>7</v>
      </c>
      <c r="D72" s="2">
        <v>7</v>
      </c>
      <c r="E72" s="2">
        <v>6</v>
      </c>
      <c r="F72" s="33">
        <f>E72/D72</f>
        <v>0.8571428571428571</v>
      </c>
      <c r="G72" s="26">
        <f>E72*1500</f>
        <v>9000</v>
      </c>
      <c r="H72" s="2">
        <v>4</v>
      </c>
      <c r="I72" s="33">
        <f t="shared" si="0"/>
        <v>0.5714285714285714</v>
      </c>
      <c r="J72" s="27">
        <f t="shared" si="9"/>
        <v>4000</v>
      </c>
      <c r="K72" s="27">
        <f t="shared" si="8"/>
        <v>13000</v>
      </c>
    </row>
    <row r="73" spans="1:11" ht="15">
      <c r="A73" s="82"/>
      <c r="B73" s="70"/>
      <c r="C73" s="3" t="s">
        <v>8</v>
      </c>
      <c r="D73" s="3">
        <v>4</v>
      </c>
      <c r="E73" s="40">
        <v>4</v>
      </c>
      <c r="F73" s="33">
        <f>E73/D73</f>
        <v>1</v>
      </c>
      <c r="G73" s="41">
        <f>E73*2000</f>
        <v>8000</v>
      </c>
      <c r="H73" s="3">
        <v>2</v>
      </c>
      <c r="I73" s="33">
        <f t="shared" si="0"/>
        <v>0.5</v>
      </c>
      <c r="J73" s="35">
        <f t="shared" si="9"/>
        <v>2000</v>
      </c>
      <c r="K73" s="35">
        <f t="shared" si="8"/>
        <v>10000</v>
      </c>
    </row>
    <row r="74" spans="1:11" ht="15">
      <c r="A74" s="82"/>
      <c r="B74" s="70"/>
      <c r="C74" s="37" t="s">
        <v>9</v>
      </c>
      <c r="D74" s="37">
        <v>0</v>
      </c>
      <c r="E74" s="78" t="s">
        <v>0</v>
      </c>
      <c r="F74" s="79"/>
      <c r="G74" s="80"/>
      <c r="H74" s="3">
        <v>0</v>
      </c>
      <c r="I74" s="29">
        <v>0</v>
      </c>
      <c r="J74" s="35">
        <f t="shared" si="9"/>
        <v>0</v>
      </c>
      <c r="K74" s="35">
        <f t="shared" si="8"/>
        <v>0</v>
      </c>
    </row>
    <row r="75" spans="1:11" ht="15.75" thickBot="1">
      <c r="A75" s="82"/>
      <c r="B75" s="71"/>
      <c r="C75" s="58" t="s">
        <v>14</v>
      </c>
      <c r="D75" s="58">
        <v>10</v>
      </c>
      <c r="E75" s="66"/>
      <c r="F75" s="67"/>
      <c r="G75" s="68"/>
      <c r="H75" s="3">
        <v>4</v>
      </c>
      <c r="I75" s="32">
        <f t="shared" si="0"/>
        <v>0.4</v>
      </c>
      <c r="J75" s="36">
        <f t="shared" si="9"/>
        <v>4000</v>
      </c>
      <c r="K75" s="36">
        <f t="shared" si="8"/>
        <v>4000</v>
      </c>
    </row>
    <row r="76" spans="1:11" ht="15.75" thickBot="1">
      <c r="A76" s="83"/>
      <c r="B76" s="5" t="s">
        <v>1</v>
      </c>
      <c r="C76" s="6" t="s">
        <v>0</v>
      </c>
      <c r="D76" s="6">
        <f>SUM(D66:D75)</f>
        <v>64</v>
      </c>
      <c r="E76" s="7">
        <f>SUM(E66:E74)</f>
        <v>25</v>
      </c>
      <c r="F76" s="22">
        <f>E76/D76</f>
        <v>0.390625</v>
      </c>
      <c r="G76" s="9">
        <f>SUM(G66:G75)</f>
        <v>41500</v>
      </c>
      <c r="H76" s="6">
        <f>SUM(H66:H75)</f>
        <v>26</v>
      </c>
      <c r="I76" s="22">
        <f t="shared" si="0"/>
        <v>0.40625</v>
      </c>
      <c r="J76" s="12">
        <f>SUM(J66:J75)</f>
        <v>26000</v>
      </c>
      <c r="K76" s="13">
        <f>SUM(K66:K75)</f>
        <v>67500</v>
      </c>
    </row>
    <row r="77" spans="1:11" ht="15">
      <c r="A77" s="81" t="s">
        <v>41</v>
      </c>
      <c r="B77" s="69" t="s">
        <v>20</v>
      </c>
      <c r="C77" s="2" t="s">
        <v>7</v>
      </c>
      <c r="D77" s="2">
        <v>5</v>
      </c>
      <c r="E77" s="2">
        <v>0</v>
      </c>
      <c r="F77" s="33">
        <f>E77/D77</f>
        <v>0</v>
      </c>
      <c r="G77" s="26">
        <f>E77*1500</f>
        <v>0</v>
      </c>
      <c r="H77" s="2">
        <v>0</v>
      </c>
      <c r="I77" s="33">
        <f t="shared" si="0"/>
        <v>0</v>
      </c>
      <c r="J77" s="27">
        <f t="shared" si="9"/>
        <v>0</v>
      </c>
      <c r="K77" s="27">
        <f aca="true" t="shared" si="10" ref="K77:K85">G77+J77</f>
        <v>0</v>
      </c>
    </row>
    <row r="78" spans="1:11" ht="15">
      <c r="A78" s="82"/>
      <c r="B78" s="70"/>
      <c r="C78" s="37" t="s">
        <v>8</v>
      </c>
      <c r="D78" s="37">
        <v>5</v>
      </c>
      <c r="E78" s="40">
        <v>0</v>
      </c>
      <c r="F78" s="33">
        <f>E78/D78</f>
        <v>0</v>
      </c>
      <c r="G78" s="41">
        <f>E78*2000</f>
        <v>0</v>
      </c>
      <c r="H78" s="3">
        <v>0</v>
      </c>
      <c r="I78" s="29">
        <v>0</v>
      </c>
      <c r="J78" s="35">
        <f t="shared" si="9"/>
        <v>0</v>
      </c>
      <c r="K78" s="35">
        <f t="shared" si="10"/>
        <v>0</v>
      </c>
    </row>
    <row r="79" spans="1:11" ht="15.75" thickBot="1">
      <c r="A79" s="82"/>
      <c r="B79" s="71"/>
      <c r="C79" s="58" t="s">
        <v>9</v>
      </c>
      <c r="D79" s="58">
        <v>7</v>
      </c>
      <c r="E79" s="66" t="s">
        <v>0</v>
      </c>
      <c r="F79" s="67"/>
      <c r="G79" s="68"/>
      <c r="H79" s="43">
        <v>0</v>
      </c>
      <c r="I79" s="32">
        <v>0</v>
      </c>
      <c r="J79" s="36">
        <f t="shared" si="9"/>
        <v>0</v>
      </c>
      <c r="K79" s="36">
        <f t="shared" si="10"/>
        <v>0</v>
      </c>
    </row>
    <row r="80" spans="1:11" ht="15">
      <c r="A80" s="82"/>
      <c r="B80" s="69" t="s">
        <v>29</v>
      </c>
      <c r="C80" s="2" t="s">
        <v>7</v>
      </c>
      <c r="D80" s="2">
        <v>1</v>
      </c>
      <c r="E80" s="3">
        <v>0</v>
      </c>
      <c r="F80" s="33">
        <f>E80/D80</f>
        <v>0</v>
      </c>
      <c r="G80" s="34">
        <f>E80*1500</f>
        <v>0</v>
      </c>
      <c r="H80" s="3">
        <v>0</v>
      </c>
      <c r="I80" s="33">
        <f>H80/D80</f>
        <v>0</v>
      </c>
      <c r="J80" s="27">
        <f>H80*1000</f>
        <v>0</v>
      </c>
      <c r="K80" s="27">
        <f>G80+J80</f>
        <v>0</v>
      </c>
    </row>
    <row r="81" spans="1:11" ht="15">
      <c r="A81" s="82"/>
      <c r="B81" s="70"/>
      <c r="C81" s="37" t="s">
        <v>8</v>
      </c>
      <c r="D81" s="37">
        <v>8</v>
      </c>
      <c r="E81" s="40">
        <v>4</v>
      </c>
      <c r="F81" s="33">
        <f>E81/D81</f>
        <v>0.5</v>
      </c>
      <c r="G81" s="41">
        <f>E81*2000</f>
        <v>8000</v>
      </c>
      <c r="H81" s="3">
        <v>1</v>
      </c>
      <c r="I81" s="29">
        <v>0</v>
      </c>
      <c r="J81" s="35">
        <f>H81*1000</f>
        <v>1000</v>
      </c>
      <c r="K81" s="35">
        <f>G81+J81</f>
        <v>9000</v>
      </c>
    </row>
    <row r="82" spans="1:11" ht="15.75" thickBot="1">
      <c r="A82" s="82"/>
      <c r="B82" s="71"/>
      <c r="C82" s="58" t="s">
        <v>9</v>
      </c>
      <c r="D82" s="58">
        <v>0</v>
      </c>
      <c r="E82" s="66" t="s">
        <v>0</v>
      </c>
      <c r="F82" s="67"/>
      <c r="G82" s="68"/>
      <c r="H82" s="3">
        <v>0</v>
      </c>
      <c r="I82" s="32">
        <v>0</v>
      </c>
      <c r="J82" s="36">
        <f>H82*1000</f>
        <v>0</v>
      </c>
      <c r="K82" s="36">
        <f>G82+J82</f>
        <v>0</v>
      </c>
    </row>
    <row r="83" spans="1:11" ht="15">
      <c r="A83" s="82"/>
      <c r="B83" s="69" t="s">
        <v>10</v>
      </c>
      <c r="C83" s="2" t="s">
        <v>7</v>
      </c>
      <c r="D83" s="2">
        <v>7</v>
      </c>
      <c r="E83" s="3">
        <v>1</v>
      </c>
      <c r="F83" s="33">
        <f>E83/D83</f>
        <v>0.14285714285714285</v>
      </c>
      <c r="G83" s="34">
        <f>E83*1500</f>
        <v>1500</v>
      </c>
      <c r="H83" s="3">
        <v>1</v>
      </c>
      <c r="I83" s="33">
        <f t="shared" si="0"/>
        <v>0.14285714285714285</v>
      </c>
      <c r="J83" s="27">
        <f t="shared" si="9"/>
        <v>1000</v>
      </c>
      <c r="K83" s="27">
        <f t="shared" si="10"/>
        <v>2500</v>
      </c>
    </row>
    <row r="84" spans="1:11" ht="15">
      <c r="A84" s="82"/>
      <c r="B84" s="70"/>
      <c r="C84" s="37" t="s">
        <v>8</v>
      </c>
      <c r="D84" s="37">
        <v>9</v>
      </c>
      <c r="E84" s="40">
        <v>4</v>
      </c>
      <c r="F84" s="33">
        <f>E84/D84</f>
        <v>0.4444444444444444</v>
      </c>
      <c r="G84" s="41">
        <f>E84*2000</f>
        <v>8000</v>
      </c>
      <c r="H84" s="3">
        <v>1</v>
      </c>
      <c r="I84" s="29">
        <f t="shared" si="0"/>
        <v>0.1111111111111111</v>
      </c>
      <c r="J84" s="35">
        <f t="shared" si="9"/>
        <v>1000</v>
      </c>
      <c r="K84" s="35">
        <f t="shared" si="10"/>
        <v>9000</v>
      </c>
    </row>
    <row r="85" spans="1:11" ht="15.75" thickBot="1">
      <c r="A85" s="82"/>
      <c r="B85" s="71"/>
      <c r="C85" s="58" t="s">
        <v>9</v>
      </c>
      <c r="D85" s="58">
        <v>9</v>
      </c>
      <c r="E85" s="66" t="s">
        <v>0</v>
      </c>
      <c r="F85" s="67"/>
      <c r="G85" s="68"/>
      <c r="H85" s="3">
        <v>0</v>
      </c>
      <c r="I85" s="32">
        <f t="shared" si="0"/>
        <v>0</v>
      </c>
      <c r="J85" s="36">
        <f t="shared" si="9"/>
        <v>0</v>
      </c>
      <c r="K85" s="36">
        <f t="shared" si="10"/>
        <v>0</v>
      </c>
    </row>
    <row r="86" spans="1:11" ht="15.75" thickBot="1">
      <c r="A86" s="83"/>
      <c r="B86" s="5" t="s">
        <v>1</v>
      </c>
      <c r="C86" s="6" t="s">
        <v>0</v>
      </c>
      <c r="D86" s="6">
        <f>SUM(D77:D85)</f>
        <v>51</v>
      </c>
      <c r="E86" s="7">
        <f>SUM(E77:E85)</f>
        <v>9</v>
      </c>
      <c r="F86" s="22">
        <f>E86/D86</f>
        <v>0.17647058823529413</v>
      </c>
      <c r="G86" s="9">
        <f>SUM(G77:G85)</f>
        <v>17500</v>
      </c>
      <c r="H86" s="6">
        <f>SUM(H77:H85)</f>
        <v>3</v>
      </c>
      <c r="I86" s="22">
        <f t="shared" si="0"/>
        <v>0.058823529411764705</v>
      </c>
      <c r="J86" s="12">
        <f>SUM(J77:J85)</f>
        <v>3000</v>
      </c>
      <c r="K86" s="13">
        <f>SUM(K77:K85)</f>
        <v>20500</v>
      </c>
    </row>
    <row r="87" spans="1:11" ht="15">
      <c r="A87" s="81" t="s">
        <v>42</v>
      </c>
      <c r="B87" s="69" t="s">
        <v>21</v>
      </c>
      <c r="C87" s="2" t="s">
        <v>7</v>
      </c>
      <c r="D87" s="2">
        <v>14</v>
      </c>
      <c r="E87" s="2">
        <v>4</v>
      </c>
      <c r="F87" s="61">
        <f>E87/D87</f>
        <v>0.2857142857142857</v>
      </c>
      <c r="G87" s="26">
        <f>E87*1500</f>
        <v>6000</v>
      </c>
      <c r="H87" s="2">
        <v>2</v>
      </c>
      <c r="I87" s="33">
        <f t="shared" si="0"/>
        <v>0.14285714285714285</v>
      </c>
      <c r="J87" s="27">
        <f t="shared" si="9"/>
        <v>2000</v>
      </c>
      <c r="K87" s="27">
        <f>G87+J87</f>
        <v>8000</v>
      </c>
    </row>
    <row r="88" spans="1:11" ht="15">
      <c r="A88" s="82"/>
      <c r="B88" s="70"/>
      <c r="C88" s="37" t="s">
        <v>8</v>
      </c>
      <c r="D88" s="37">
        <v>16</v>
      </c>
      <c r="E88" s="40">
        <v>8</v>
      </c>
      <c r="F88" s="61">
        <f>E88/D88</f>
        <v>0.5</v>
      </c>
      <c r="G88" s="41">
        <f>E88*2000</f>
        <v>16000</v>
      </c>
      <c r="H88" s="3">
        <v>5</v>
      </c>
      <c r="I88" s="29">
        <f t="shared" si="0"/>
        <v>0.3125</v>
      </c>
      <c r="J88" s="35">
        <f t="shared" si="9"/>
        <v>5000</v>
      </c>
      <c r="K88" s="35">
        <f>G88+J88</f>
        <v>21000</v>
      </c>
    </row>
    <row r="89" spans="1:11" ht="15.75" thickBot="1">
      <c r="A89" s="82"/>
      <c r="B89" s="71"/>
      <c r="C89" s="58" t="s">
        <v>9</v>
      </c>
      <c r="D89" s="58">
        <v>6</v>
      </c>
      <c r="E89" s="66" t="s">
        <v>0</v>
      </c>
      <c r="F89" s="67"/>
      <c r="G89" s="68"/>
      <c r="H89" s="3">
        <v>2</v>
      </c>
      <c r="I89" s="32">
        <f t="shared" si="0"/>
        <v>0.3333333333333333</v>
      </c>
      <c r="J89" s="36">
        <f t="shared" si="9"/>
        <v>2000</v>
      </c>
      <c r="K89" s="36">
        <f>G89+J89</f>
        <v>2000</v>
      </c>
    </row>
    <row r="90" spans="1:11" ht="15.75" thickBot="1">
      <c r="A90" s="83"/>
      <c r="B90" s="5" t="s">
        <v>1</v>
      </c>
      <c r="C90" s="6" t="s">
        <v>0</v>
      </c>
      <c r="D90" s="6">
        <f>SUM(D87:D89)</f>
        <v>36</v>
      </c>
      <c r="E90" s="7">
        <f>SUM(E87:E89)</f>
        <v>12</v>
      </c>
      <c r="F90" s="22">
        <f>E90/D90</f>
        <v>0.3333333333333333</v>
      </c>
      <c r="G90" s="9">
        <f>SUM(G87:G89)</f>
        <v>22000</v>
      </c>
      <c r="H90" s="6">
        <f>SUM(H87:H89)</f>
        <v>9</v>
      </c>
      <c r="I90" s="22">
        <f t="shared" si="0"/>
        <v>0.25</v>
      </c>
      <c r="J90" s="12">
        <f>SUM(J87:J89)</f>
        <v>9000</v>
      </c>
      <c r="K90" s="13">
        <f>SUM(K87:K89)</f>
        <v>31000</v>
      </c>
    </row>
    <row r="91" spans="1:11" ht="15">
      <c r="A91" s="81" t="s">
        <v>43</v>
      </c>
      <c r="B91" s="69" t="s">
        <v>16</v>
      </c>
      <c r="C91" s="25" t="s">
        <v>7</v>
      </c>
      <c r="D91" s="25">
        <v>28</v>
      </c>
      <c r="E91" s="2">
        <v>25</v>
      </c>
      <c r="F91" s="33">
        <f>E91/D91</f>
        <v>0.8928571428571429</v>
      </c>
      <c r="G91" s="26">
        <f>E91*1500</f>
        <v>37500</v>
      </c>
      <c r="H91" s="2">
        <v>3</v>
      </c>
      <c r="I91" s="33">
        <f t="shared" si="0"/>
        <v>0.10714285714285714</v>
      </c>
      <c r="J91" s="27">
        <f aca="true" t="shared" si="11" ref="J91:J98">H91*1000</f>
        <v>3000</v>
      </c>
      <c r="K91" s="27">
        <f aca="true" t="shared" si="12" ref="K91:K98">G91+J91</f>
        <v>40500</v>
      </c>
    </row>
    <row r="92" spans="1:11" ht="15">
      <c r="A92" s="82"/>
      <c r="B92" s="70"/>
      <c r="C92" s="28" t="s">
        <v>8</v>
      </c>
      <c r="D92" s="38">
        <v>24</v>
      </c>
      <c r="E92" s="40">
        <v>19</v>
      </c>
      <c r="F92" s="33">
        <f>E92/D92</f>
        <v>0.7916666666666666</v>
      </c>
      <c r="G92" s="41">
        <f>E92*2000</f>
        <v>38000</v>
      </c>
      <c r="H92" s="3">
        <v>1</v>
      </c>
      <c r="I92" s="29">
        <f t="shared" si="0"/>
        <v>0.041666666666666664</v>
      </c>
      <c r="J92" s="35">
        <f t="shared" si="11"/>
        <v>1000</v>
      </c>
      <c r="K92" s="35">
        <f t="shared" si="12"/>
        <v>39000</v>
      </c>
    </row>
    <row r="93" spans="1:11" ht="15">
      <c r="A93" s="82"/>
      <c r="B93" s="70"/>
      <c r="C93" s="28" t="s">
        <v>9</v>
      </c>
      <c r="D93" s="38">
        <v>13</v>
      </c>
      <c r="E93" s="78" t="s">
        <v>0</v>
      </c>
      <c r="F93" s="79"/>
      <c r="G93" s="80"/>
      <c r="H93" s="3">
        <v>5</v>
      </c>
      <c r="I93" s="29">
        <f aca="true" t="shared" si="13" ref="I93:I100">H93/D93</f>
        <v>0.38461538461538464</v>
      </c>
      <c r="J93" s="35">
        <f t="shared" si="11"/>
        <v>5000</v>
      </c>
      <c r="K93" s="35">
        <f t="shared" si="12"/>
        <v>5000</v>
      </c>
    </row>
    <row r="94" spans="1:11" ht="15.75" thickBot="1">
      <c r="A94" s="82"/>
      <c r="B94" s="71"/>
      <c r="C94" s="56" t="s">
        <v>14</v>
      </c>
      <c r="D94" s="59">
        <v>7</v>
      </c>
      <c r="E94" s="66"/>
      <c r="F94" s="67"/>
      <c r="G94" s="68"/>
      <c r="H94" s="58">
        <v>1</v>
      </c>
      <c r="I94" s="32">
        <f t="shared" si="13"/>
        <v>0.14285714285714285</v>
      </c>
      <c r="J94" s="39">
        <f t="shared" si="11"/>
        <v>1000</v>
      </c>
      <c r="K94" s="36">
        <f t="shared" si="12"/>
        <v>1000</v>
      </c>
    </row>
    <row r="95" spans="1:11" ht="15">
      <c r="A95" s="82"/>
      <c r="B95" s="69" t="s">
        <v>22</v>
      </c>
      <c r="C95" s="25" t="s">
        <v>7</v>
      </c>
      <c r="D95" s="25">
        <v>33</v>
      </c>
      <c r="E95" s="2">
        <v>29</v>
      </c>
      <c r="F95" s="33">
        <f>E95/D95</f>
        <v>0.8787878787878788</v>
      </c>
      <c r="G95" s="26">
        <f>E95*1500</f>
        <v>43500</v>
      </c>
      <c r="H95" s="2">
        <v>2</v>
      </c>
      <c r="I95" s="33">
        <f t="shared" si="13"/>
        <v>0.06060606060606061</v>
      </c>
      <c r="J95" s="27">
        <f t="shared" si="11"/>
        <v>2000</v>
      </c>
      <c r="K95" s="27">
        <f t="shared" si="12"/>
        <v>45500</v>
      </c>
    </row>
    <row r="96" spans="1:11" ht="15">
      <c r="A96" s="82"/>
      <c r="B96" s="70"/>
      <c r="C96" s="28" t="s">
        <v>8</v>
      </c>
      <c r="D96" s="38">
        <v>29</v>
      </c>
      <c r="E96" s="40">
        <v>28</v>
      </c>
      <c r="F96" s="33">
        <f>E96/D96</f>
        <v>0.9655172413793104</v>
      </c>
      <c r="G96" s="34">
        <f>E96*2000</f>
        <v>56000</v>
      </c>
      <c r="H96" s="3">
        <v>8</v>
      </c>
      <c r="I96" s="29">
        <f t="shared" si="13"/>
        <v>0.27586206896551724</v>
      </c>
      <c r="J96" s="35">
        <f t="shared" si="11"/>
        <v>8000</v>
      </c>
      <c r="K96" s="35">
        <f t="shared" si="12"/>
        <v>64000</v>
      </c>
    </row>
    <row r="97" spans="1:11" ht="15">
      <c r="A97" s="82"/>
      <c r="B97" s="70"/>
      <c r="C97" s="28" t="s">
        <v>9</v>
      </c>
      <c r="D97" s="38">
        <v>16</v>
      </c>
      <c r="E97" s="78" t="s">
        <v>0</v>
      </c>
      <c r="F97" s="79"/>
      <c r="G97" s="80"/>
      <c r="H97" s="3">
        <v>0</v>
      </c>
      <c r="I97" s="29">
        <f t="shared" si="13"/>
        <v>0</v>
      </c>
      <c r="J97" s="35">
        <f t="shared" si="11"/>
        <v>0</v>
      </c>
      <c r="K97" s="35">
        <f t="shared" si="12"/>
        <v>0</v>
      </c>
    </row>
    <row r="98" spans="1:11" ht="15.75" thickBot="1">
      <c r="A98" s="83"/>
      <c r="B98" s="71"/>
      <c r="C98" s="56" t="s">
        <v>14</v>
      </c>
      <c r="D98" s="30">
        <v>20</v>
      </c>
      <c r="E98" s="66"/>
      <c r="F98" s="67"/>
      <c r="G98" s="68"/>
      <c r="H98" s="31">
        <v>1</v>
      </c>
      <c r="I98" s="32">
        <f t="shared" si="13"/>
        <v>0.05</v>
      </c>
      <c r="J98" s="36">
        <f t="shared" si="11"/>
        <v>1000</v>
      </c>
      <c r="K98" s="36">
        <f t="shared" si="12"/>
        <v>1000</v>
      </c>
    </row>
    <row r="99" spans="1:11" ht="15.75" thickBot="1">
      <c r="A99" s="14"/>
      <c r="B99" s="5" t="s">
        <v>1</v>
      </c>
      <c r="C99" s="6" t="s">
        <v>0</v>
      </c>
      <c r="D99" s="6">
        <f>SUM(D91:D98)</f>
        <v>170</v>
      </c>
      <c r="E99" s="7">
        <f>SUM(E91:E98)</f>
        <v>101</v>
      </c>
      <c r="F99" s="22">
        <f>E99/D99</f>
        <v>0.5941176470588235</v>
      </c>
      <c r="G99" s="9">
        <f>SUM(G91:G98)</f>
        <v>175000</v>
      </c>
      <c r="H99" s="6">
        <f>SUM(H91:H98)</f>
        <v>21</v>
      </c>
      <c r="I99" s="22">
        <f t="shared" si="13"/>
        <v>0.12352941176470589</v>
      </c>
      <c r="J99" s="12">
        <f>SUM(J91:J98)</f>
        <v>21000</v>
      </c>
      <c r="K99" s="13">
        <f>SUM(K91:K98)</f>
        <v>196000</v>
      </c>
    </row>
    <row r="100" spans="1:11" ht="15.75" thickBot="1">
      <c r="A100" s="88" t="s">
        <v>1</v>
      </c>
      <c r="B100" s="89"/>
      <c r="C100" s="16" t="s">
        <v>0</v>
      </c>
      <c r="D100" s="16">
        <f>SUM(D99,D90,D86,D76,D65,D61,D42,D28)</f>
        <v>824</v>
      </c>
      <c r="E100" s="17">
        <f>SUM(E28,E42,E61,E65,E76,E86,E90,E99)</f>
        <v>298</v>
      </c>
      <c r="F100" s="23">
        <f>E100/D100</f>
        <v>0.3616504854368932</v>
      </c>
      <c r="G100" s="18">
        <f>SUM(G28,G42,G61,G65,G76,G86,G90,G99)</f>
        <v>511500</v>
      </c>
      <c r="H100" s="16">
        <f>SUM(H28,H42,H61,H65,H76,H86,H90,H99)</f>
        <v>102</v>
      </c>
      <c r="I100" s="23">
        <f t="shared" si="13"/>
        <v>0.12378640776699029</v>
      </c>
      <c r="J100" s="19">
        <f>SUM(J28,J42,J61,J65,J76,J86,J90,J99)</f>
        <v>102000</v>
      </c>
      <c r="K100" s="15">
        <f>SUM(K28,K42,K61,K65,K76,K86,K90,K99)</f>
        <v>613500</v>
      </c>
    </row>
    <row r="101" spans="1:2" ht="15">
      <c r="A101" s="62" t="s">
        <v>33</v>
      </c>
      <c r="B101" s="62"/>
    </row>
  </sheetData>
  <sheetProtection/>
  <mergeCells count="70">
    <mergeCell ref="E2:G2"/>
    <mergeCell ref="B66:B68"/>
    <mergeCell ref="B72:B75"/>
    <mergeCell ref="K2:K3"/>
    <mergeCell ref="H2:J2"/>
    <mergeCell ref="E9:G9"/>
    <mergeCell ref="E12:G12"/>
    <mergeCell ref="E15:G15"/>
    <mergeCell ref="E51:G52"/>
    <mergeCell ref="E59:G60"/>
    <mergeCell ref="B53:B56"/>
    <mergeCell ref="E55:G56"/>
    <mergeCell ref="A2:A3"/>
    <mergeCell ref="B16:B19"/>
    <mergeCell ref="B24:B27"/>
    <mergeCell ref="B43:B45"/>
    <mergeCell ref="E6:G6"/>
    <mergeCell ref="E45:G45"/>
    <mergeCell ref="E18:G19"/>
    <mergeCell ref="A43:A61"/>
    <mergeCell ref="D2:D3"/>
    <mergeCell ref="E48:G48"/>
    <mergeCell ref="A100:B100"/>
    <mergeCell ref="B77:B79"/>
    <mergeCell ref="A77:A86"/>
    <mergeCell ref="E40:G41"/>
    <mergeCell ref="B80:B82"/>
    <mergeCell ref="A1:K1"/>
    <mergeCell ref="A4:A28"/>
    <mergeCell ref="B4:B6"/>
    <mergeCell ref="B7:B9"/>
    <mergeCell ref="B10:B12"/>
    <mergeCell ref="A87:A90"/>
    <mergeCell ref="B87:B89"/>
    <mergeCell ref="B91:B94"/>
    <mergeCell ref="B83:B85"/>
    <mergeCell ref="B2:B3"/>
    <mergeCell ref="C2:C3"/>
    <mergeCell ref="B20:B23"/>
    <mergeCell ref="B46:B48"/>
    <mergeCell ref="B13:B15"/>
    <mergeCell ref="B38:B41"/>
    <mergeCell ref="B95:B98"/>
    <mergeCell ref="A62:A65"/>
    <mergeCell ref="B62:B64"/>
    <mergeCell ref="A66:A76"/>
    <mergeCell ref="A29:A42"/>
    <mergeCell ref="B29:B31"/>
    <mergeCell ref="A91:A98"/>
    <mergeCell ref="B32:B34"/>
    <mergeCell ref="B49:B52"/>
    <mergeCell ref="B57:B60"/>
    <mergeCell ref="E89:G89"/>
    <mergeCell ref="E93:G94"/>
    <mergeCell ref="E97:G98"/>
    <mergeCell ref="E64:G64"/>
    <mergeCell ref="E79:G79"/>
    <mergeCell ref="E82:G82"/>
    <mergeCell ref="E85:G85"/>
    <mergeCell ref="E74:G75"/>
    <mergeCell ref="A101:B101"/>
    <mergeCell ref="E22:G23"/>
    <mergeCell ref="E26:G27"/>
    <mergeCell ref="B69:B71"/>
    <mergeCell ref="E68:G68"/>
    <mergeCell ref="E71:G71"/>
    <mergeCell ref="B35:B37"/>
    <mergeCell ref="E31:G31"/>
    <mergeCell ref="E34:G34"/>
    <mergeCell ref="E37:G37"/>
  </mergeCells>
  <printOptions horizontalCentered="1"/>
  <pageMargins left="0.3937007874015748" right="0.3937007874015748" top="0.5118110236220472" bottom="0.6692913385826772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9. jednání Rady Karlovarského kraje, které se uskutečnilo dne 23.2.2015 (k bodu č. 18) (xls)</dc:title>
  <dc:subject/>
  <dc:creator>irena.lauermannova</dc:creator>
  <cp:keywords/>
  <dc:description/>
  <cp:lastModifiedBy>Lukášová Jana</cp:lastModifiedBy>
  <cp:lastPrinted>2014-01-31T09:55:36Z</cp:lastPrinted>
  <dcterms:created xsi:type="dcterms:W3CDTF">2012-03-28T11:49:20Z</dcterms:created>
  <dcterms:modified xsi:type="dcterms:W3CDTF">2015-02-24T07:28:47Z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